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haimkulovast\Desktop\Справочник по Сах.диабет 2\Годовой отчет за 2025 год\"/>
    </mc:Choice>
  </mc:AlternateContent>
  <bookViews>
    <workbookView xWindow="0" yWindow="0" windowWidth="20490" windowHeight="7065"/>
  </bookViews>
  <sheets>
    <sheet name="РЭЦ МЭЦ" sheetId="1" r:id="rId1"/>
    <sheet name="Форма отчета школа СД т.13" sheetId="2" r:id="rId2"/>
    <sheet name="Смертность и т.21" sheetId="3" r:id="rId3"/>
    <sheet name="К1" sheetId="4" r:id="rId4"/>
    <sheet name="К2" sheetId="5" r:id="rId5"/>
    <sheet name="Школа СД" sheetId="6" r:id="rId6"/>
    <sheet name="Стандарт оснащения каб" sheetId="7" r:id="rId7"/>
    <sheet name="таб.1" sheetId="8" r:id="rId8"/>
    <sheet name="таб.2" sheetId="9" r:id="rId9"/>
    <sheet name="Таб.5" sheetId="10" r:id="rId10"/>
    <sheet name="Прочее оборуд." sheetId="11" r:id="rId11"/>
    <sheet name="Таб.3" sheetId="12" r:id="rId12"/>
    <sheet name="таб.4" sheetId="13" r:id="rId13"/>
    <sheet name="таб.9" sheetId="14" r:id="rId14"/>
    <sheet name="таб.7" sheetId="15" r:id="rId15"/>
    <sheet name="таб.6" sheetId="16" r:id="rId16"/>
    <sheet name="таб.8" sheetId="17" r:id="rId17"/>
    <sheet name="таб.10" sheetId="18" r:id="rId18"/>
    <sheet name="таб.12" sheetId="19" r:id="rId19"/>
    <sheet name="Т.16,17" sheetId="20" r:id="rId20"/>
    <sheet name="т.18 и19" sheetId="21" r:id="rId21"/>
    <sheet name="т.20" sheetId="22" r:id="rId22"/>
  </sheets>
  <definedNames>
    <definedName name="_xlnm._FilterDatabase" localSheetId="2" hidden="1">'Смертность и т.21'!$B$1:$DD$46</definedName>
  </definedNames>
  <calcPr calcId="162913"/>
</workbook>
</file>

<file path=xl/calcChain.xml><?xml version="1.0" encoding="utf-8"?>
<calcChain xmlns="http://schemas.openxmlformats.org/spreadsheetml/2006/main">
  <c r="G24" i="2" l="1"/>
  <c r="G25" i="2"/>
  <c r="G26" i="2"/>
  <c r="G27" i="2"/>
  <c r="G28" i="2"/>
  <c r="G29" i="2"/>
  <c r="G21" i="2"/>
  <c r="G22" i="2"/>
  <c r="G23" i="2"/>
  <c r="G7" i="2"/>
  <c r="G8" i="2"/>
  <c r="G9" i="2"/>
  <c r="G10" i="2"/>
  <c r="G11" i="2"/>
  <c r="G12" i="2"/>
  <c r="G13" i="2"/>
  <c r="G14" i="2"/>
  <c r="G15" i="2"/>
  <c r="G16" i="2"/>
  <c r="G17" i="2"/>
  <c r="G18" i="2"/>
  <c r="G19" i="2"/>
  <c r="G20" i="2"/>
  <c r="L24" i="2"/>
  <c r="L25" i="2"/>
  <c r="L26" i="2"/>
  <c r="L27" i="2"/>
  <c r="L28" i="2"/>
  <c r="L29" i="2"/>
  <c r="L30" i="2"/>
  <c r="L15" i="2"/>
  <c r="L16" i="2"/>
  <c r="L17" i="2"/>
  <c r="L18" i="2"/>
  <c r="L19" i="2"/>
  <c r="L20" i="2"/>
  <c r="L21" i="2"/>
  <c r="L22" i="2"/>
  <c r="L23" i="2"/>
  <c r="L7" i="2"/>
  <c r="L8" i="2"/>
  <c r="L9" i="2"/>
  <c r="L10" i="2"/>
  <c r="L11" i="2"/>
  <c r="L12" i="2"/>
  <c r="L13" i="2"/>
  <c r="L14" i="2"/>
  <c r="M21" i="2"/>
  <c r="M22" i="2"/>
  <c r="M23" i="2"/>
  <c r="M24" i="2"/>
  <c r="M25" i="2"/>
  <c r="M26" i="2"/>
  <c r="M27" i="2"/>
  <c r="M28" i="2"/>
  <c r="M29" i="2"/>
  <c r="M30" i="2"/>
  <c r="M14" i="2"/>
  <c r="M15" i="2"/>
  <c r="M16" i="2"/>
  <c r="M17" i="2"/>
  <c r="M18" i="2"/>
  <c r="M19" i="2"/>
  <c r="M20" i="2"/>
  <c r="M7" i="2"/>
  <c r="M8" i="2"/>
  <c r="M9" i="2"/>
  <c r="M10" i="2"/>
  <c r="M11" i="2"/>
  <c r="M12" i="2"/>
  <c r="M13" i="2"/>
  <c r="JW16" i="19" l="1"/>
  <c r="JW15" i="19"/>
  <c r="JW14" i="19"/>
  <c r="JW12" i="19"/>
  <c r="KU12" i="19"/>
  <c r="KS12" i="19"/>
  <c r="KQ12" i="19"/>
  <c r="KE16" i="19"/>
  <c r="KE15" i="19"/>
  <c r="KE14" i="19"/>
  <c r="KE12" i="19"/>
  <c r="KC16" i="19"/>
  <c r="KC15" i="19"/>
  <c r="KC14" i="19"/>
  <c r="KC12" i="19"/>
  <c r="KA16" i="19"/>
  <c r="KA15" i="19"/>
  <c r="KA14" i="19"/>
  <c r="KA12" i="19"/>
  <c r="JY16" i="19"/>
  <c r="JY15" i="19"/>
  <c r="JY14" i="19"/>
  <c r="JY12" i="19"/>
  <c r="JU16" i="19"/>
  <c r="JU15" i="19"/>
  <c r="JU14" i="19"/>
  <c r="JU12" i="19"/>
  <c r="JS16" i="19"/>
  <c r="JS15" i="19"/>
  <c r="JS14" i="19"/>
  <c r="JS12" i="19"/>
  <c r="JQ16" i="19"/>
  <c r="JQ15" i="19"/>
  <c r="JQ14" i="19"/>
  <c r="JQ12" i="19"/>
  <c r="JO16" i="19"/>
  <c r="JO15" i="19"/>
  <c r="JO14" i="19"/>
  <c r="JO12" i="19"/>
  <c r="JM16" i="19"/>
  <c r="JM15" i="19"/>
  <c r="JM14" i="19"/>
  <c r="JM12" i="19"/>
  <c r="JK16" i="19"/>
  <c r="JK15" i="19"/>
  <c r="JK14" i="19"/>
  <c r="JK12" i="19"/>
  <c r="JI16" i="19"/>
  <c r="JI15" i="19"/>
  <c r="JI14" i="19"/>
  <c r="JI12" i="19"/>
  <c r="JG16" i="19"/>
  <c r="JG15" i="19"/>
  <c r="JG14" i="19"/>
  <c r="JG12" i="19"/>
  <c r="JE16" i="19"/>
  <c r="JE15" i="19"/>
  <c r="JE14" i="19"/>
  <c r="JE12" i="19"/>
  <c r="JC16" i="19"/>
  <c r="JC15" i="19"/>
  <c r="JC14" i="19"/>
  <c r="JC12" i="19"/>
  <c r="JA16" i="19"/>
  <c r="JA15" i="19"/>
  <c r="JA14" i="19"/>
  <c r="JA12" i="19"/>
  <c r="IY16" i="19"/>
  <c r="IY15" i="19"/>
  <c r="IY14" i="19"/>
  <c r="IY12" i="19"/>
  <c r="IW16" i="19"/>
  <c r="IW15" i="19"/>
  <c r="IW14" i="19"/>
  <c r="IW12" i="19"/>
  <c r="IU16" i="19"/>
  <c r="IU15" i="19"/>
  <c r="IU14" i="19"/>
  <c r="IU12" i="19"/>
  <c r="IS16" i="19"/>
  <c r="IS15" i="19"/>
  <c r="IS14" i="19"/>
  <c r="IS12" i="19"/>
  <c r="IQ16" i="19"/>
  <c r="IQ15" i="19"/>
  <c r="IQ14" i="19"/>
  <c r="IQ12" i="19"/>
  <c r="IO16" i="19"/>
  <c r="IO15" i="19"/>
  <c r="IO14" i="19"/>
  <c r="IO12" i="19"/>
  <c r="IM16" i="19"/>
  <c r="IM15" i="19"/>
  <c r="IM14" i="19"/>
  <c r="IM12" i="19"/>
  <c r="IK16" i="19"/>
  <c r="IK15" i="19"/>
  <c r="IK14" i="19"/>
  <c r="IK12" i="19"/>
  <c r="II16" i="19"/>
  <c r="II15" i="19"/>
  <c r="II14" i="19"/>
  <c r="II12" i="19"/>
  <c r="IG16" i="19"/>
  <c r="IG15" i="19"/>
  <c r="IG14" i="19"/>
  <c r="IG12" i="19"/>
  <c r="IE16" i="19"/>
  <c r="IE15" i="19"/>
  <c r="IE14" i="19"/>
  <c r="IE12" i="19"/>
  <c r="IC16" i="19"/>
  <c r="IC15" i="19"/>
  <c r="IC14" i="19"/>
  <c r="IC12" i="19"/>
  <c r="IA16" i="19"/>
  <c r="IA15" i="19"/>
  <c r="IA14" i="19"/>
  <c r="IA12" i="19"/>
  <c r="HY16" i="19"/>
  <c r="HY15" i="19"/>
  <c r="HY14" i="19"/>
  <c r="HY12" i="19"/>
  <c r="HW16" i="19"/>
  <c r="HW15" i="19"/>
  <c r="HW14" i="19"/>
  <c r="HW12" i="19"/>
  <c r="HU16" i="19"/>
  <c r="HU15" i="19"/>
  <c r="HU14" i="19"/>
  <c r="HU12" i="19"/>
  <c r="HS16" i="19"/>
  <c r="HS15" i="19"/>
  <c r="HS14" i="19"/>
  <c r="HS12" i="19"/>
  <c r="HQ16" i="19"/>
  <c r="HQ15" i="19"/>
  <c r="HQ14" i="19"/>
  <c r="HQ12" i="19"/>
  <c r="HO16" i="19"/>
  <c r="HO15" i="19"/>
  <c r="HO14" i="19"/>
  <c r="HO12" i="19"/>
  <c r="HM16" i="19"/>
  <c r="HM15" i="19"/>
  <c r="HM14" i="19"/>
  <c r="HM12" i="19"/>
  <c r="HK16" i="19"/>
  <c r="HK15" i="19"/>
  <c r="HK14" i="19"/>
  <c r="HK12" i="19"/>
  <c r="HG16" i="19"/>
  <c r="HG15" i="19"/>
  <c r="HG14" i="19"/>
  <c r="HG12" i="19"/>
  <c r="HE16" i="19"/>
  <c r="HE15" i="19"/>
  <c r="HE14" i="19"/>
  <c r="HE12" i="19"/>
  <c r="HC16" i="19"/>
  <c r="HC15" i="19"/>
  <c r="HC14" i="19"/>
  <c r="HC12" i="19"/>
  <c r="HA16" i="19"/>
  <c r="HA15" i="19"/>
  <c r="HA14" i="19"/>
  <c r="HA12" i="19"/>
  <c r="GY16" i="19"/>
  <c r="GY15" i="19"/>
  <c r="GY14" i="19"/>
  <c r="GY12" i="19"/>
  <c r="GW16" i="19"/>
  <c r="GW15" i="19"/>
  <c r="GW14" i="19"/>
  <c r="GW12" i="19"/>
  <c r="GU16" i="19"/>
  <c r="GU15" i="19"/>
  <c r="GU14" i="19"/>
  <c r="GU12" i="19"/>
  <c r="GS16" i="19"/>
  <c r="GS15" i="19"/>
  <c r="GS14" i="19"/>
  <c r="GS12" i="19"/>
  <c r="GQ16" i="19"/>
  <c r="GQ15" i="19"/>
  <c r="GQ14" i="19"/>
  <c r="GQ12" i="19"/>
  <c r="GO16" i="19"/>
  <c r="GO15" i="19"/>
  <c r="GO14" i="19"/>
  <c r="GO12" i="19"/>
  <c r="GM16" i="19"/>
  <c r="GM15" i="19"/>
  <c r="GM14" i="19"/>
  <c r="GM12" i="19"/>
  <c r="GK16" i="19"/>
  <c r="GK15" i="19"/>
  <c r="GK14" i="19"/>
  <c r="GK12" i="19"/>
  <c r="GI16" i="19"/>
  <c r="GI15" i="19"/>
  <c r="GI14" i="19"/>
  <c r="GI12" i="19"/>
  <c r="GG16" i="19"/>
  <c r="GG15" i="19"/>
  <c r="GG14" i="19"/>
  <c r="GG12" i="19"/>
  <c r="GE16" i="19"/>
  <c r="GE15" i="19"/>
  <c r="GE14" i="19"/>
  <c r="GE12" i="19"/>
  <c r="GC16" i="19"/>
  <c r="GC15" i="19"/>
  <c r="GC14" i="19"/>
  <c r="GC12" i="19"/>
  <c r="GA16" i="19"/>
  <c r="GA15" i="19"/>
  <c r="GA14" i="19"/>
  <c r="GA12" i="19"/>
  <c r="FY16" i="19"/>
  <c r="FY15" i="19"/>
  <c r="FY14" i="19"/>
  <c r="FY12" i="19"/>
  <c r="FW16" i="19"/>
  <c r="FW15" i="19"/>
  <c r="FW14" i="19"/>
  <c r="FW12" i="19"/>
  <c r="FU16" i="19"/>
  <c r="FU15" i="19"/>
  <c r="FU14" i="19"/>
  <c r="FU12" i="19"/>
  <c r="FS16" i="19"/>
  <c r="FS15" i="19"/>
  <c r="FS14" i="19"/>
  <c r="FS12" i="19"/>
  <c r="FQ16" i="19"/>
  <c r="FQ15" i="19"/>
  <c r="FQ14" i="19"/>
  <c r="FQ12" i="19"/>
  <c r="FO16" i="19"/>
  <c r="FO15" i="19"/>
  <c r="FO14" i="19"/>
  <c r="FO12" i="19"/>
  <c r="FM16" i="19"/>
  <c r="FM15" i="19"/>
  <c r="FM14" i="19"/>
  <c r="FM12" i="19"/>
  <c r="FK16" i="19"/>
  <c r="FK15" i="19"/>
  <c r="FK14" i="19"/>
  <c r="FK12" i="19"/>
  <c r="FI16" i="19"/>
  <c r="FI15" i="19"/>
  <c r="FI14" i="19"/>
  <c r="FI12" i="19"/>
  <c r="FG16" i="19"/>
  <c r="FG15" i="19"/>
  <c r="FG14" i="19"/>
  <c r="FG12" i="19"/>
  <c r="FE16" i="19"/>
  <c r="FE15" i="19"/>
  <c r="FE14" i="19"/>
  <c r="FE12" i="19"/>
  <c r="FC16" i="19"/>
  <c r="FC15" i="19"/>
  <c r="FC14" i="19"/>
  <c r="FC12" i="19"/>
  <c r="FA16" i="19"/>
  <c r="FA15" i="19"/>
  <c r="FA14" i="19"/>
  <c r="FA12" i="19"/>
  <c r="EY16" i="19"/>
  <c r="EY15" i="19"/>
  <c r="EY14" i="19"/>
  <c r="EY12" i="19"/>
  <c r="EW16" i="19"/>
  <c r="EW15" i="19"/>
  <c r="EW14" i="19"/>
  <c r="EW12" i="19"/>
  <c r="EU16" i="19"/>
  <c r="EU15" i="19"/>
  <c r="EU14" i="19"/>
  <c r="EU12" i="19"/>
  <c r="ES16" i="19"/>
  <c r="ES15" i="19"/>
  <c r="ES14" i="19"/>
  <c r="ES12" i="19"/>
  <c r="EQ16" i="19"/>
  <c r="EQ15" i="19"/>
  <c r="EQ14" i="19"/>
  <c r="EQ12" i="19"/>
  <c r="EO16" i="19"/>
  <c r="EO15" i="19"/>
  <c r="EO14" i="19"/>
  <c r="EO12" i="19"/>
  <c r="EM16" i="19"/>
  <c r="EM15" i="19"/>
  <c r="EM14" i="19"/>
  <c r="EM12" i="19"/>
  <c r="EK16" i="19"/>
  <c r="EK15" i="19"/>
  <c r="EK14" i="19"/>
  <c r="EK12" i="19"/>
  <c r="EI16" i="19"/>
  <c r="EI15" i="19"/>
  <c r="EI14" i="19"/>
  <c r="EI12" i="19"/>
  <c r="EG16" i="19"/>
  <c r="EG15" i="19"/>
  <c r="EG14" i="19"/>
  <c r="EG12" i="19"/>
  <c r="EE16" i="19"/>
  <c r="EE15" i="19"/>
  <c r="EE14" i="19"/>
  <c r="EE12" i="19"/>
  <c r="EC16" i="19"/>
  <c r="EC15" i="19"/>
  <c r="EC14" i="19"/>
  <c r="EC12" i="19"/>
  <c r="EA16" i="19"/>
  <c r="EA15" i="19"/>
  <c r="EA14" i="19"/>
  <c r="EA12" i="19"/>
  <c r="DY16" i="19"/>
  <c r="DY15" i="19"/>
  <c r="DY14" i="19"/>
  <c r="DY12" i="19"/>
  <c r="DW16" i="19"/>
  <c r="DW15" i="19"/>
  <c r="DW14" i="19"/>
  <c r="DW12" i="19"/>
  <c r="DU16" i="19"/>
  <c r="DU15" i="19"/>
  <c r="DU14" i="19"/>
  <c r="DU12" i="19"/>
  <c r="DS16" i="19"/>
  <c r="DS15" i="19"/>
  <c r="DS14" i="19"/>
  <c r="DS12" i="19"/>
  <c r="DQ16" i="19"/>
  <c r="DQ15" i="19"/>
  <c r="DQ14" i="19"/>
  <c r="DQ12" i="19"/>
  <c r="DO16" i="19"/>
  <c r="DO15" i="19"/>
  <c r="DO14" i="19"/>
  <c r="DO12" i="19"/>
  <c r="DM16" i="19"/>
  <c r="DM15" i="19"/>
  <c r="DM14" i="19"/>
  <c r="DM12" i="19"/>
  <c r="DK16" i="19"/>
  <c r="DK15" i="19"/>
  <c r="DK14" i="19"/>
  <c r="DK12" i="19"/>
  <c r="DI16" i="19"/>
  <c r="DI15" i="19"/>
  <c r="DI14" i="19"/>
  <c r="DI12" i="19"/>
  <c r="DG16" i="19"/>
  <c r="DG15" i="19"/>
  <c r="DG14" i="19"/>
  <c r="DG12" i="19"/>
  <c r="DE16" i="19"/>
  <c r="DE15" i="19"/>
  <c r="DE14" i="19"/>
  <c r="DE12" i="19"/>
  <c r="DC16" i="19"/>
  <c r="DC15" i="19"/>
  <c r="DC14" i="19"/>
  <c r="DC12" i="19"/>
  <c r="DA16" i="19"/>
  <c r="DA15" i="19"/>
  <c r="DA14" i="19"/>
  <c r="DA12" i="19"/>
  <c r="CY16" i="19"/>
  <c r="CY15" i="19"/>
  <c r="CY14" i="19"/>
  <c r="CY12" i="19"/>
  <c r="CW16" i="19"/>
  <c r="CW15" i="19"/>
  <c r="CW14" i="19"/>
  <c r="CW12" i="19"/>
  <c r="CU16" i="19"/>
  <c r="CU15" i="19"/>
  <c r="CU14" i="19"/>
  <c r="CU12" i="19"/>
  <c r="CS16" i="19"/>
  <c r="CS15" i="19"/>
  <c r="CS14" i="19"/>
  <c r="CS12" i="19"/>
  <c r="CQ16" i="19"/>
  <c r="CQ15" i="19"/>
  <c r="CQ14" i="19"/>
  <c r="CQ12" i="19"/>
  <c r="CO16" i="19"/>
  <c r="CO15" i="19"/>
  <c r="CO14" i="19"/>
  <c r="CO12" i="19"/>
  <c r="CM16" i="19"/>
  <c r="CM15" i="19"/>
  <c r="CM14" i="19"/>
  <c r="CM12" i="19"/>
  <c r="CK16" i="19"/>
  <c r="CK15" i="19"/>
  <c r="CK14" i="19"/>
  <c r="CK12" i="19"/>
  <c r="CI16" i="19"/>
  <c r="CI15" i="19"/>
  <c r="CI14" i="19"/>
  <c r="CI12" i="19"/>
  <c r="CG16" i="19"/>
  <c r="CG15" i="19"/>
  <c r="CG14" i="19"/>
  <c r="CG12" i="19"/>
  <c r="CE16" i="19"/>
  <c r="CE15" i="19"/>
  <c r="CE14" i="19"/>
  <c r="CE12" i="19"/>
  <c r="CC16" i="19"/>
  <c r="CC15" i="19"/>
  <c r="CC14" i="19"/>
  <c r="CC12" i="19"/>
  <c r="CA16" i="19"/>
  <c r="CA15" i="19"/>
  <c r="CA14" i="19"/>
  <c r="CA12" i="19"/>
  <c r="BY16" i="19"/>
  <c r="BY15" i="19"/>
  <c r="BY14" i="19"/>
  <c r="BY12" i="19"/>
  <c r="BW16" i="19"/>
  <c r="BW15" i="19"/>
  <c r="BW14" i="19"/>
  <c r="BW12" i="19"/>
  <c r="BU16" i="19"/>
  <c r="BU15" i="19"/>
  <c r="BU14" i="19"/>
  <c r="BU12" i="19"/>
  <c r="BS16" i="19"/>
  <c r="BS15" i="19"/>
  <c r="BS14" i="19"/>
  <c r="BS12" i="19"/>
  <c r="BQ16" i="19"/>
  <c r="BQ15" i="19"/>
  <c r="BQ14" i="19"/>
  <c r="BQ12" i="19"/>
  <c r="BO16" i="19"/>
  <c r="BO15" i="19"/>
  <c r="BO14" i="19"/>
  <c r="BO12" i="19"/>
  <c r="BM16" i="19"/>
  <c r="BM15" i="19"/>
  <c r="BM14" i="19"/>
  <c r="BM12" i="19"/>
  <c r="BK16" i="19"/>
  <c r="BK15" i="19"/>
  <c r="BK14" i="19"/>
  <c r="BK12" i="19"/>
  <c r="BI16" i="19"/>
  <c r="BI15" i="19"/>
  <c r="BI14" i="19"/>
  <c r="BI12" i="19"/>
  <c r="BG16" i="19"/>
  <c r="BG15" i="19"/>
  <c r="BG14" i="19"/>
  <c r="BG12" i="19"/>
  <c r="BE16" i="19"/>
  <c r="BE15" i="19"/>
  <c r="BE14" i="19"/>
  <c r="BE12" i="19"/>
  <c r="BC16" i="19"/>
  <c r="BC15" i="19"/>
  <c r="BC14" i="19"/>
  <c r="BC12" i="19"/>
  <c r="BA16" i="19"/>
  <c r="BA15" i="19"/>
  <c r="BA14" i="19"/>
  <c r="BA12" i="19"/>
  <c r="AY16" i="19"/>
  <c r="AY15" i="19"/>
  <c r="AY14" i="19"/>
  <c r="AY12" i="19"/>
  <c r="AW16" i="19"/>
  <c r="AW15" i="19"/>
  <c r="AW14" i="19"/>
  <c r="AW12" i="19"/>
  <c r="AU16" i="19"/>
  <c r="AU15" i="19"/>
  <c r="AU14" i="19"/>
  <c r="AU12" i="19"/>
  <c r="AS16" i="19"/>
  <c r="AS15" i="19"/>
  <c r="AS14" i="19"/>
  <c r="AS12" i="19"/>
  <c r="AQ16" i="19"/>
  <c r="AQ15" i="19"/>
  <c r="AQ14" i="19"/>
  <c r="AQ12" i="19"/>
  <c r="AO16" i="19"/>
  <c r="AO15" i="19"/>
  <c r="AO14" i="19"/>
  <c r="AO12" i="19"/>
  <c r="AM16" i="19"/>
  <c r="AM15" i="19"/>
  <c r="AM14" i="19"/>
  <c r="AM12" i="19"/>
  <c r="AK16" i="19"/>
  <c r="AK15" i="19"/>
  <c r="AK14" i="19"/>
  <c r="AK12" i="19"/>
  <c r="AC16" i="19"/>
  <c r="AC15" i="19"/>
  <c r="AC14" i="19"/>
  <c r="AC12" i="19"/>
  <c r="AA16" i="19"/>
  <c r="AA15" i="19"/>
  <c r="AA14" i="19"/>
  <c r="AA12" i="19"/>
  <c r="Y16" i="19"/>
  <c r="Y15" i="19"/>
  <c r="Y14" i="19"/>
  <c r="Y12" i="19"/>
  <c r="W16" i="19"/>
  <c r="W15" i="19"/>
  <c r="W14" i="19"/>
  <c r="W12" i="19"/>
  <c r="U16" i="19"/>
  <c r="U15" i="19"/>
  <c r="U14" i="19"/>
  <c r="U12" i="19"/>
  <c r="AI16" i="19"/>
  <c r="AI15" i="19"/>
  <c r="AI14" i="19"/>
  <c r="AI12" i="19"/>
  <c r="AG16" i="19"/>
  <c r="AG15" i="19"/>
  <c r="AG14" i="19"/>
  <c r="AG12" i="19"/>
  <c r="AE16" i="19"/>
  <c r="AE15" i="19"/>
  <c r="AE14" i="19"/>
  <c r="AE12" i="19"/>
  <c r="S16" i="19"/>
  <c r="S15" i="19"/>
  <c r="S14" i="19"/>
  <c r="S12" i="19"/>
  <c r="Q16" i="19"/>
  <c r="Q15" i="19"/>
  <c r="Q14" i="19"/>
  <c r="Q12" i="19"/>
  <c r="O16" i="19"/>
  <c r="O15" i="19"/>
  <c r="O14" i="19"/>
  <c r="O12" i="19"/>
  <c r="M16" i="19"/>
  <c r="M15" i="19"/>
  <c r="M14" i="19"/>
  <c r="M12" i="19"/>
  <c r="K16" i="19"/>
  <c r="K15" i="19"/>
  <c r="K14" i="19"/>
  <c r="K12" i="19"/>
  <c r="I16" i="19"/>
  <c r="I15" i="19"/>
  <c r="I14" i="19"/>
  <c r="I12" i="19"/>
  <c r="G16" i="19"/>
  <c r="G15" i="19"/>
  <c r="G14" i="19"/>
  <c r="G12" i="19"/>
  <c r="E16" i="19"/>
  <c r="E15" i="19"/>
  <c r="E14" i="19"/>
  <c r="E12" i="19"/>
  <c r="J43" i="8"/>
  <c r="K43" i="8"/>
  <c r="L43" i="8"/>
  <c r="M43" i="8"/>
  <c r="N43" i="8"/>
  <c r="O43" i="8"/>
  <c r="P43" i="8"/>
  <c r="Q43" i="8"/>
  <c r="R43" i="8"/>
  <c r="KT13" i="16" l="1"/>
  <c r="KT14" i="16"/>
  <c r="KT15" i="16"/>
  <c r="KT16" i="16"/>
  <c r="KT17" i="16"/>
  <c r="KT18" i="16"/>
  <c r="KT19" i="16"/>
  <c r="KT12" i="16"/>
  <c r="KS12" i="16"/>
  <c r="KS13" i="16"/>
  <c r="KS14" i="16"/>
  <c r="KS15" i="16"/>
  <c r="KS16" i="16"/>
  <c r="KS17" i="16"/>
  <c r="KS18" i="16"/>
  <c r="KS19" i="16"/>
  <c r="IY7" i="14"/>
  <c r="IY8" i="14"/>
  <c r="IY9" i="14"/>
  <c r="IY10" i="14"/>
  <c r="IY11" i="14"/>
  <c r="IY12" i="14"/>
  <c r="IY13" i="14"/>
  <c r="IY14" i="14"/>
  <c r="IY15" i="14"/>
  <c r="IY16" i="14"/>
  <c r="IY17" i="14"/>
  <c r="I43" i="8"/>
  <c r="V46" i="3" l="1"/>
  <c r="BR46" i="3"/>
  <c r="BP46" i="3"/>
  <c r="BN46" i="3"/>
  <c r="BL46" i="3"/>
  <c r="BJ46" i="3"/>
  <c r="BH46" i="3"/>
  <c r="BF46" i="3"/>
  <c r="BD46" i="3"/>
  <c r="BB46" i="3"/>
  <c r="AZ46" i="3"/>
  <c r="BS46" i="3" s="1"/>
  <c r="AY46" i="3"/>
  <c r="AX46" i="3"/>
  <c r="AW46" i="3"/>
  <c r="BS45" i="3"/>
  <c r="BQ45" i="3"/>
  <c r="BO45" i="3"/>
  <c r="BM45" i="3"/>
  <c r="BK45" i="3"/>
  <c r="BI45" i="3"/>
  <c r="BG45" i="3"/>
  <c r="BE45" i="3"/>
  <c r="BC45" i="3"/>
  <c r="BA45" i="3"/>
  <c r="AY45" i="3"/>
  <c r="BS44" i="3"/>
  <c r="BQ44" i="3"/>
  <c r="BO44" i="3"/>
  <c r="BM44" i="3"/>
  <c r="BK44" i="3"/>
  <c r="BI44" i="3"/>
  <c r="BG44" i="3"/>
  <c r="BE44" i="3"/>
  <c r="BC44" i="3"/>
  <c r="BA44" i="3"/>
  <c r="AY44" i="3"/>
  <c r="BR43" i="3"/>
  <c r="BP43" i="3"/>
  <c r="BN43" i="3"/>
  <c r="BL43" i="3"/>
  <c r="BJ43" i="3"/>
  <c r="BH43" i="3"/>
  <c r="BF43" i="3"/>
  <c r="BD43" i="3"/>
  <c r="BB43" i="3"/>
  <c r="AZ43" i="3"/>
  <c r="BS43" i="3" s="1"/>
  <c r="AX43" i="3"/>
  <c r="AW43" i="3"/>
  <c r="BS42" i="3"/>
  <c r="BQ42" i="3"/>
  <c r="BO42" i="3"/>
  <c r="BM42" i="3"/>
  <c r="BK42" i="3"/>
  <c r="BI42" i="3"/>
  <c r="BG42" i="3"/>
  <c r="BE42" i="3"/>
  <c r="BC42" i="3"/>
  <c r="BA42" i="3"/>
  <c r="AY42" i="3"/>
  <c r="BS41" i="3"/>
  <c r="BQ41" i="3"/>
  <c r="BO41" i="3"/>
  <c r="BM41" i="3"/>
  <c r="BK41" i="3"/>
  <c r="BI41" i="3"/>
  <c r="BG41" i="3"/>
  <c r="BE41" i="3"/>
  <c r="BC41" i="3"/>
  <c r="BA41" i="3"/>
  <c r="AY41" i="3"/>
  <c r="BS40" i="3"/>
  <c r="BQ40" i="3"/>
  <c r="BO40" i="3"/>
  <c r="BM40" i="3"/>
  <c r="BK40" i="3"/>
  <c r="BI40" i="3"/>
  <c r="BG40" i="3"/>
  <c r="BE40" i="3"/>
  <c r="BC40" i="3"/>
  <c r="BA40" i="3"/>
  <c r="AY40" i="3"/>
  <c r="BS39" i="3"/>
  <c r="BQ39" i="3"/>
  <c r="BO39" i="3"/>
  <c r="BM39" i="3"/>
  <c r="BK39" i="3"/>
  <c r="BI39" i="3"/>
  <c r="BG39" i="3"/>
  <c r="BE39" i="3"/>
  <c r="BC39" i="3"/>
  <c r="BA39" i="3"/>
  <c r="AY39" i="3"/>
  <c r="BS38" i="3"/>
  <c r="BQ38" i="3"/>
  <c r="BO38" i="3"/>
  <c r="BM38" i="3"/>
  <c r="BK38" i="3"/>
  <c r="BI38" i="3"/>
  <c r="BG38" i="3"/>
  <c r="BE38" i="3"/>
  <c r="BC38" i="3"/>
  <c r="BA38" i="3"/>
  <c r="AY38" i="3"/>
  <c r="BS37" i="3"/>
  <c r="BQ37" i="3"/>
  <c r="BO37" i="3"/>
  <c r="BM37" i="3"/>
  <c r="BK37" i="3"/>
  <c r="BI37" i="3"/>
  <c r="BG37" i="3"/>
  <c r="BE37" i="3"/>
  <c r="BC37" i="3"/>
  <c r="BA37" i="3"/>
  <c r="AY37" i="3"/>
  <c r="BS36" i="3"/>
  <c r="BQ36" i="3"/>
  <c r="BO36" i="3"/>
  <c r="BM36" i="3"/>
  <c r="BK36" i="3"/>
  <c r="BI36" i="3"/>
  <c r="BG36" i="3"/>
  <c r="BE36" i="3"/>
  <c r="BC36" i="3"/>
  <c r="BA36" i="3"/>
  <c r="AY36" i="3"/>
  <c r="BS35" i="3"/>
  <c r="BQ35" i="3"/>
  <c r="BO35" i="3"/>
  <c r="BM35" i="3"/>
  <c r="BK35" i="3"/>
  <c r="BI35" i="3"/>
  <c r="BG35" i="3"/>
  <c r="BE35" i="3"/>
  <c r="BC35" i="3"/>
  <c r="BA35" i="3"/>
  <c r="AY35" i="3"/>
  <c r="BS34" i="3"/>
  <c r="BQ34" i="3"/>
  <c r="BO34" i="3"/>
  <c r="BM34" i="3"/>
  <c r="BK34" i="3"/>
  <c r="BI34" i="3"/>
  <c r="BG34" i="3"/>
  <c r="BE34" i="3"/>
  <c r="BC34" i="3"/>
  <c r="BA34" i="3"/>
  <c r="AY34" i="3"/>
  <c r="BS33" i="3"/>
  <c r="BQ33" i="3"/>
  <c r="BO33" i="3"/>
  <c r="BM33" i="3"/>
  <c r="BK33" i="3"/>
  <c r="BI33" i="3"/>
  <c r="BG33" i="3"/>
  <c r="BE33" i="3"/>
  <c r="BC33" i="3"/>
  <c r="AY33" i="3"/>
  <c r="BS32" i="3"/>
  <c r="BQ32" i="3"/>
  <c r="BO32" i="3"/>
  <c r="BM32" i="3"/>
  <c r="BK32" i="3"/>
  <c r="BI32" i="3"/>
  <c r="BG32" i="3"/>
  <c r="BE32" i="3"/>
  <c r="AY32" i="3"/>
  <c r="BS31" i="3"/>
  <c r="BQ31" i="3"/>
  <c r="BO31" i="3"/>
  <c r="BM31" i="3"/>
  <c r="BK31" i="3"/>
  <c r="BI31" i="3"/>
  <c r="BG31" i="3"/>
  <c r="BE31" i="3"/>
  <c r="BC31" i="3"/>
  <c r="AY31" i="3"/>
  <c r="BS30" i="3"/>
  <c r="BQ30" i="3"/>
  <c r="BO30" i="3"/>
  <c r="BM30" i="3"/>
  <c r="BK30" i="3"/>
  <c r="BI30" i="3"/>
  <c r="BG30" i="3"/>
  <c r="BE30" i="3"/>
  <c r="BC30" i="3"/>
  <c r="AY30" i="3"/>
  <c r="BR29" i="3"/>
  <c r="BS29" i="3" s="1"/>
  <c r="BP29" i="3"/>
  <c r="BQ29" i="3" s="1"/>
  <c r="BN29" i="3"/>
  <c r="BL29" i="3"/>
  <c r="BJ29" i="3"/>
  <c r="BF29" i="3"/>
  <c r="BD29" i="3"/>
  <c r="BE29" i="3" s="1"/>
  <c r="BB29" i="3"/>
  <c r="AZ29" i="3"/>
  <c r="BI29" i="3" s="1"/>
  <c r="AX29" i="3"/>
  <c r="AW29" i="3"/>
  <c r="BS28" i="3"/>
  <c r="BQ28" i="3"/>
  <c r="BO28" i="3"/>
  <c r="BM28" i="3"/>
  <c r="BK28" i="3"/>
  <c r="BI28" i="3"/>
  <c r="BG28" i="3"/>
  <c r="BE28" i="3"/>
  <c r="BC28" i="3"/>
  <c r="BA28" i="3"/>
  <c r="AY28" i="3"/>
  <c r="BS27" i="3"/>
  <c r="BQ27" i="3"/>
  <c r="BO27" i="3"/>
  <c r="BM27" i="3"/>
  <c r="BK27" i="3"/>
  <c r="BI27" i="3"/>
  <c r="BG27" i="3"/>
  <c r="BE27" i="3"/>
  <c r="BC27" i="3"/>
  <c r="BA27" i="3"/>
  <c r="AY27" i="3"/>
  <c r="BS26" i="3"/>
  <c r="BQ26" i="3"/>
  <c r="BO26" i="3"/>
  <c r="BM26" i="3"/>
  <c r="BK26" i="3"/>
  <c r="BI26" i="3"/>
  <c r="BG26" i="3"/>
  <c r="BE26" i="3"/>
  <c r="BC26" i="3"/>
  <c r="BA26" i="3"/>
  <c r="AY26" i="3"/>
  <c r="BS25" i="3"/>
  <c r="BQ25" i="3"/>
  <c r="BO25" i="3"/>
  <c r="BM25" i="3"/>
  <c r="BK25" i="3"/>
  <c r="BI25" i="3"/>
  <c r="BG25" i="3"/>
  <c r="BE25" i="3"/>
  <c r="BC25" i="3"/>
  <c r="BA25" i="3"/>
  <c r="AY25" i="3"/>
  <c r="BS24" i="3"/>
  <c r="BQ24" i="3"/>
  <c r="BO24" i="3"/>
  <c r="BM24" i="3"/>
  <c r="BK24" i="3"/>
  <c r="BI24" i="3"/>
  <c r="BG24" i="3"/>
  <c r="BE24" i="3"/>
  <c r="AY24" i="3"/>
  <c r="BR23" i="3"/>
  <c r="BP23" i="3"/>
  <c r="BN23" i="3"/>
  <c r="BL23" i="3"/>
  <c r="BJ23" i="3"/>
  <c r="BH23" i="3"/>
  <c r="BF23" i="3"/>
  <c r="BD23" i="3"/>
  <c r="BB23" i="3"/>
  <c r="AZ23" i="3"/>
  <c r="AX23" i="3"/>
  <c r="AW23" i="3"/>
  <c r="BS22" i="3"/>
  <c r="BQ22" i="3"/>
  <c r="BO22" i="3"/>
  <c r="BM22" i="3"/>
  <c r="BK22" i="3"/>
  <c r="BI22" i="3"/>
  <c r="BG22" i="3"/>
  <c r="BE22" i="3"/>
  <c r="BC22" i="3"/>
  <c r="BA22" i="3"/>
  <c r="AY22" i="3"/>
  <c r="BS21" i="3"/>
  <c r="BQ21" i="3"/>
  <c r="BO21" i="3"/>
  <c r="BM21" i="3"/>
  <c r="BK21" i="3"/>
  <c r="BI21" i="3"/>
  <c r="BG21" i="3"/>
  <c r="BE21" i="3"/>
  <c r="BC21" i="3"/>
  <c r="BA21" i="3"/>
  <c r="AY21" i="3"/>
  <c r="BS20" i="3"/>
  <c r="BQ20" i="3"/>
  <c r="BO20" i="3"/>
  <c r="BM20" i="3"/>
  <c r="BK20" i="3"/>
  <c r="BI20" i="3"/>
  <c r="BG20" i="3"/>
  <c r="BE20" i="3"/>
  <c r="AY20" i="3"/>
  <c r="BR19" i="3"/>
  <c r="BP19" i="3"/>
  <c r="BN19" i="3"/>
  <c r="BO19" i="3" s="1"/>
  <c r="BL19" i="3"/>
  <c r="BM19" i="3" s="1"/>
  <c r="BJ19" i="3"/>
  <c r="BK19" i="3" s="1"/>
  <c r="BH19" i="3"/>
  <c r="BI19" i="3" s="1"/>
  <c r="BF19" i="3"/>
  <c r="BD19" i="3"/>
  <c r="BB19" i="3"/>
  <c r="AZ19" i="3"/>
  <c r="AX19" i="3"/>
  <c r="AW19" i="3"/>
  <c r="BS18" i="3"/>
  <c r="BQ18" i="3"/>
  <c r="BO18" i="3"/>
  <c r="BM18" i="3"/>
  <c r="BK18" i="3"/>
  <c r="BI18" i="3"/>
  <c r="BG18" i="3"/>
  <c r="BE18" i="3"/>
  <c r="BC18" i="3"/>
  <c r="BA18" i="3"/>
  <c r="AY18" i="3"/>
  <c r="BS17" i="3"/>
  <c r="BQ17" i="3"/>
  <c r="BO17" i="3"/>
  <c r="BM17" i="3"/>
  <c r="BK17" i="3"/>
  <c r="BI17" i="3"/>
  <c r="BG17" i="3"/>
  <c r="BE17" i="3"/>
  <c r="BC17" i="3"/>
  <c r="BA17" i="3"/>
  <c r="AY17" i="3"/>
  <c r="BS16" i="3"/>
  <c r="BQ16" i="3"/>
  <c r="BO16" i="3"/>
  <c r="BM16" i="3"/>
  <c r="BK16" i="3"/>
  <c r="BI16" i="3"/>
  <c r="BG16" i="3"/>
  <c r="BE16" i="3"/>
  <c r="BC16" i="3"/>
  <c r="BA16" i="3"/>
  <c r="AY16" i="3"/>
  <c r="BS15" i="3"/>
  <c r="BQ15" i="3"/>
  <c r="BO15" i="3"/>
  <c r="BM15" i="3"/>
  <c r="BK15" i="3"/>
  <c r="BI15" i="3"/>
  <c r="BG15" i="3"/>
  <c r="BE15" i="3"/>
  <c r="BC15" i="3"/>
  <c r="BA15" i="3"/>
  <c r="AY15" i="3"/>
  <c r="BR14" i="3"/>
  <c r="BP14" i="3"/>
  <c r="BN14" i="3"/>
  <c r="BL14" i="3"/>
  <c r="BJ14" i="3"/>
  <c r="BH14" i="3"/>
  <c r="BF14" i="3"/>
  <c r="BD14" i="3"/>
  <c r="BB14" i="3"/>
  <c r="AZ14" i="3"/>
  <c r="BM14" i="3" s="1"/>
  <c r="AX14" i="3"/>
  <c r="AW14" i="3"/>
  <c r="BS13" i="3"/>
  <c r="BQ13" i="3"/>
  <c r="BO13" i="3"/>
  <c r="BM13" i="3"/>
  <c r="BK13" i="3"/>
  <c r="BI13" i="3"/>
  <c r="BG13" i="3"/>
  <c r="BE13" i="3"/>
  <c r="AY13" i="3"/>
  <c r="BS12" i="3"/>
  <c r="BQ12" i="3"/>
  <c r="BO12" i="3"/>
  <c r="BM12" i="3"/>
  <c r="BK12" i="3"/>
  <c r="BI12" i="3"/>
  <c r="BG12" i="3"/>
  <c r="BE12" i="3"/>
  <c r="BC12" i="3"/>
  <c r="AY12" i="3"/>
  <c r="BS11" i="3"/>
  <c r="BQ11" i="3"/>
  <c r="BO11" i="3"/>
  <c r="BM11" i="3"/>
  <c r="BK11" i="3"/>
  <c r="BI11" i="3"/>
  <c r="BG11" i="3"/>
  <c r="BE11" i="3"/>
  <c r="BC11" i="3"/>
  <c r="BA11" i="3"/>
  <c r="AY11" i="3"/>
  <c r="AY43" i="3" l="1"/>
  <c r="AY29" i="3"/>
  <c r="BC23" i="3"/>
  <c r="BO23" i="3"/>
  <c r="BE43" i="3"/>
  <c r="BG43" i="3"/>
  <c r="BI43" i="3"/>
  <c r="BK43" i="3"/>
  <c r="BM43" i="3"/>
  <c r="BQ43" i="3"/>
  <c r="BG23" i="3"/>
  <c r="BI23" i="3"/>
  <c r="BM23" i="3"/>
  <c r="BK46" i="3"/>
  <c r="BS14" i="3"/>
  <c r="AY19" i="3"/>
  <c r="BA19" i="3"/>
  <c r="BC19" i="3"/>
  <c r="BC46" i="3"/>
  <c r="AY14" i="3"/>
  <c r="BE46" i="3"/>
  <c r="BG14" i="3"/>
  <c r="AY23" i="3"/>
  <c r="BC29" i="3"/>
  <c r="BE14" i="3"/>
  <c r="BK14" i="3"/>
  <c r="BK23" i="3"/>
  <c r="BQ23" i="3"/>
  <c r="BA23" i="3"/>
  <c r="BS23" i="3"/>
  <c r="BC43" i="3"/>
  <c r="BM46" i="3"/>
  <c r="BO46" i="3"/>
  <c r="BI14" i="3"/>
  <c r="BO14" i="3"/>
  <c r="BM29" i="3"/>
  <c r="BO43" i="3"/>
  <c r="BQ46" i="3"/>
  <c r="BQ14" i="3"/>
  <c r="BE23" i="3"/>
  <c r="BO29" i="3"/>
  <c r="BG19" i="3"/>
  <c r="BS19" i="3"/>
  <c r="BK29" i="3"/>
  <c r="BI46" i="3"/>
  <c r="BA46" i="3"/>
  <c r="BA43" i="3"/>
  <c r="BE19" i="3"/>
  <c r="BQ19" i="3"/>
  <c r="BG29" i="3"/>
  <c r="BA29" i="3"/>
  <c r="BG46" i="3"/>
  <c r="CM45" i="3"/>
  <c r="CM42" i="3"/>
  <c r="CM44" i="3"/>
  <c r="CM40" i="3"/>
  <c r="CM41" i="3"/>
  <c r="CM37" i="3"/>
  <c r="CM38" i="3"/>
  <c r="CM39" i="3"/>
  <c r="CM34" i="3"/>
  <c r="CM35" i="3"/>
  <c r="CM36" i="3"/>
  <c r="CM31" i="3"/>
  <c r="CM32" i="3"/>
  <c r="CM33" i="3"/>
  <c r="CM25" i="3"/>
  <c r="CM26" i="3"/>
  <c r="CM27" i="3"/>
  <c r="CM28" i="3"/>
  <c r="CM30" i="3"/>
  <c r="CM24" i="3"/>
  <c r="CM21" i="3"/>
  <c r="CM22" i="3"/>
  <c r="CM18" i="3"/>
  <c r="CM20" i="3"/>
  <c r="CM12" i="3"/>
  <c r="CM13" i="3"/>
  <c r="CM15" i="3"/>
  <c r="CM16" i="3"/>
  <c r="CM17" i="3"/>
  <c r="CM11" i="3"/>
  <c r="CI44" i="3"/>
  <c r="CI45" i="3"/>
  <c r="CI41" i="3"/>
  <c r="CI42" i="3"/>
  <c r="CI38" i="3"/>
  <c r="CI39" i="3"/>
  <c r="CI40" i="3"/>
  <c r="CI33" i="3"/>
  <c r="CI34" i="3"/>
  <c r="CI35" i="3"/>
  <c r="CI36" i="3"/>
  <c r="CI37" i="3"/>
  <c r="CI30" i="3"/>
  <c r="CI31" i="3"/>
  <c r="CI32" i="3"/>
  <c r="CI24" i="3"/>
  <c r="CI25" i="3"/>
  <c r="CI26" i="3"/>
  <c r="CI27" i="3"/>
  <c r="CI28" i="3"/>
  <c r="CI22" i="3"/>
  <c r="CI18" i="3"/>
  <c r="CI20" i="3"/>
  <c r="CI21" i="3"/>
  <c r="CI12" i="3"/>
  <c r="CI13" i="3"/>
  <c r="CI15" i="3"/>
  <c r="CI16" i="3"/>
  <c r="CI17" i="3"/>
  <c r="CI11" i="3"/>
  <c r="CC44" i="3"/>
  <c r="CC45" i="3"/>
  <c r="CC42" i="3"/>
  <c r="CC40" i="3"/>
  <c r="CC41" i="3"/>
  <c r="CC37" i="3"/>
  <c r="CC38" i="3"/>
  <c r="CC39" i="3"/>
  <c r="CC34" i="3"/>
  <c r="CC35" i="3"/>
  <c r="CC36" i="3"/>
  <c r="CC31" i="3"/>
  <c r="CC32" i="3"/>
  <c r="CC33" i="3"/>
  <c r="CC27" i="3"/>
  <c r="CC28" i="3"/>
  <c r="CC30" i="3"/>
  <c r="CC24" i="3"/>
  <c r="CC25" i="3"/>
  <c r="CC26" i="3"/>
  <c r="CC20" i="3"/>
  <c r="CC21" i="3"/>
  <c r="CC22" i="3"/>
  <c r="CC12" i="3"/>
  <c r="CC13" i="3"/>
  <c r="CC15" i="3"/>
  <c r="CC16" i="3"/>
  <c r="CC17" i="3"/>
  <c r="CC18" i="3"/>
  <c r="CC11" i="3"/>
  <c r="AQ43" i="3"/>
  <c r="AQ29" i="3"/>
  <c r="AQ23" i="3"/>
  <c r="AQ19" i="3"/>
  <c r="AQ14" i="3"/>
  <c r="AR44" i="3"/>
  <c r="AR45" i="3"/>
  <c r="AR42" i="3"/>
  <c r="AR38" i="3"/>
  <c r="AR39" i="3"/>
  <c r="AR40" i="3"/>
  <c r="AR41" i="3"/>
  <c r="AR34" i="3"/>
  <c r="AR35" i="3"/>
  <c r="AR36" i="3"/>
  <c r="AR37" i="3"/>
  <c r="AR30" i="3"/>
  <c r="AR31" i="3"/>
  <c r="AR32" i="3"/>
  <c r="AR33" i="3"/>
  <c r="AR26" i="3"/>
  <c r="AR27" i="3"/>
  <c r="AR28" i="3"/>
  <c r="AR24" i="3"/>
  <c r="AR25" i="3"/>
  <c r="AR21" i="3"/>
  <c r="AR22" i="3"/>
  <c r="AR17" i="3"/>
  <c r="AR18" i="3"/>
  <c r="AR20" i="3"/>
  <c r="AR12" i="3"/>
  <c r="AR13" i="3"/>
  <c r="AR15" i="3"/>
  <c r="AR16" i="3"/>
  <c r="AR11" i="3"/>
  <c r="AI43" i="3"/>
  <c r="AI29" i="3"/>
  <c r="AI23" i="3"/>
  <c r="AI19" i="3"/>
  <c r="AI14" i="3"/>
  <c r="AJ20" i="3"/>
  <c r="AJ21" i="3"/>
  <c r="AJ22" i="3"/>
  <c r="AJ24" i="3"/>
  <c r="AJ25" i="3"/>
  <c r="AJ26" i="3"/>
  <c r="AJ27" i="3"/>
  <c r="AJ28" i="3"/>
  <c r="AJ30" i="3"/>
  <c r="AJ31" i="3"/>
  <c r="AJ32" i="3"/>
  <c r="AJ33" i="3"/>
  <c r="AJ34" i="3"/>
  <c r="AJ35" i="3"/>
  <c r="AJ36" i="3"/>
  <c r="AJ37" i="3"/>
  <c r="AJ38" i="3"/>
  <c r="AJ39" i="3"/>
  <c r="AJ40" i="3"/>
  <c r="AJ41" i="3"/>
  <c r="AJ42" i="3"/>
  <c r="AJ44" i="3"/>
  <c r="AJ45" i="3"/>
  <c r="AJ12" i="3"/>
  <c r="AJ13" i="3"/>
  <c r="AJ15" i="3"/>
  <c r="AJ16" i="3"/>
  <c r="AJ17" i="3"/>
  <c r="AJ18" i="3"/>
  <c r="AJ11" i="3"/>
  <c r="AQ46" i="3"/>
  <c r="AI46" i="3"/>
  <c r="L46" i="3" l="1"/>
  <c r="CC46" i="3" s="1"/>
  <c r="T46" i="3"/>
  <c r="R46" i="3"/>
  <c r="N46" i="3"/>
  <c r="S42" i="3" l="1"/>
  <c r="S44" i="3"/>
  <c r="S45" i="3"/>
  <c r="S34" i="3"/>
  <c r="S35" i="3"/>
  <c r="S36" i="3"/>
  <c r="S37" i="3"/>
  <c r="S38" i="3"/>
  <c r="S39" i="3"/>
  <c r="S40" i="3"/>
  <c r="S41" i="3"/>
  <c r="S22" i="3"/>
  <c r="S24" i="3"/>
  <c r="S25" i="3"/>
  <c r="S26" i="3"/>
  <c r="S27" i="3"/>
  <c r="S28" i="3"/>
  <c r="S30" i="3"/>
  <c r="S31" i="3"/>
  <c r="S32" i="3"/>
  <c r="S33" i="3"/>
  <c r="S12" i="3"/>
  <c r="S13" i="3"/>
  <c r="S15" i="3"/>
  <c r="S16" i="3"/>
  <c r="S17" i="3"/>
  <c r="S18" i="3"/>
  <c r="S20" i="3"/>
  <c r="S21" i="3"/>
  <c r="S11" i="3"/>
  <c r="U42" i="3"/>
  <c r="U44" i="3"/>
  <c r="U45" i="3"/>
  <c r="U36" i="3"/>
  <c r="U37" i="3"/>
  <c r="U38" i="3"/>
  <c r="U39" i="3"/>
  <c r="U40" i="3"/>
  <c r="U41" i="3"/>
  <c r="U24" i="3"/>
  <c r="U25" i="3"/>
  <c r="U26" i="3"/>
  <c r="U27" i="3"/>
  <c r="U28" i="3"/>
  <c r="U30" i="3"/>
  <c r="U31" i="3"/>
  <c r="U32" i="3"/>
  <c r="U33" i="3"/>
  <c r="U34" i="3"/>
  <c r="U35" i="3"/>
  <c r="U12" i="3"/>
  <c r="U13" i="3"/>
  <c r="U15" i="3"/>
  <c r="U16" i="3"/>
  <c r="U17" i="3"/>
  <c r="U18" i="3"/>
  <c r="U20" i="3"/>
  <c r="U21" i="3"/>
  <c r="U22" i="3"/>
  <c r="U11" i="3"/>
  <c r="M38" i="3"/>
  <c r="M39" i="3"/>
  <c r="M40" i="3"/>
  <c r="M41" i="3"/>
  <c r="M42" i="3"/>
  <c r="M44" i="3"/>
  <c r="M45" i="3"/>
  <c r="M24" i="3"/>
  <c r="M25" i="3"/>
  <c r="M26" i="3"/>
  <c r="M27" i="3"/>
  <c r="M28" i="3"/>
  <c r="M30" i="3"/>
  <c r="M31" i="3"/>
  <c r="M32" i="3"/>
  <c r="M33" i="3"/>
  <c r="M34" i="3"/>
  <c r="M35" i="3"/>
  <c r="M36" i="3"/>
  <c r="M37" i="3"/>
  <c r="M12" i="3"/>
  <c r="M13" i="3"/>
  <c r="M15" i="3"/>
  <c r="M16" i="3"/>
  <c r="M17" i="3"/>
  <c r="M18" i="3"/>
  <c r="M20" i="3"/>
  <c r="M21" i="3"/>
  <c r="M22" i="3"/>
  <c r="M11" i="3"/>
  <c r="L43" i="3"/>
  <c r="CC43" i="3" s="1"/>
  <c r="L29" i="3"/>
  <c r="CC29" i="3" s="1"/>
  <c r="L23" i="3"/>
  <c r="CC23" i="3" s="1"/>
  <c r="L19" i="3"/>
  <c r="CC19" i="3" s="1"/>
  <c r="L14" i="3"/>
  <c r="CC14" i="3" s="1"/>
  <c r="T43" i="3"/>
  <c r="T29" i="3"/>
  <c r="T23" i="3"/>
  <c r="T19" i="3"/>
  <c r="T14" i="3"/>
  <c r="R43" i="3"/>
  <c r="R29" i="3"/>
  <c r="R23" i="3"/>
  <c r="R19" i="3"/>
  <c r="R14" i="3"/>
  <c r="Y44" i="3"/>
  <c r="Y45" i="3"/>
  <c r="Y30" i="3"/>
  <c r="Y31" i="3"/>
  <c r="Y32" i="3"/>
  <c r="Y33" i="3"/>
  <c r="Y34" i="3"/>
  <c r="Y35" i="3"/>
  <c r="Y36" i="3"/>
  <c r="Y37" i="3"/>
  <c r="Y38" i="3"/>
  <c r="Y39" i="3"/>
  <c r="Y40" i="3"/>
  <c r="Y41" i="3"/>
  <c r="Y42" i="3"/>
  <c r="Y12" i="3"/>
  <c r="Y13" i="3"/>
  <c r="Y15" i="3"/>
  <c r="Y16" i="3"/>
  <c r="Y17" i="3"/>
  <c r="Y18" i="3"/>
  <c r="Y20" i="3"/>
  <c r="Y21" i="3"/>
  <c r="Y22" i="3"/>
  <c r="Y24" i="3"/>
  <c r="Y25" i="3"/>
  <c r="Y26" i="3"/>
  <c r="Y27" i="3"/>
  <c r="Y28" i="3"/>
  <c r="W36" i="3"/>
  <c r="W37" i="3"/>
  <c r="W38" i="3"/>
  <c r="W39" i="3"/>
  <c r="W40" i="3"/>
  <c r="W41" i="3"/>
  <c r="W42" i="3"/>
  <c r="W44" i="3"/>
  <c r="W45" i="3"/>
  <c r="W27" i="3"/>
  <c r="W28" i="3"/>
  <c r="W30" i="3"/>
  <c r="W31" i="3"/>
  <c r="W32" i="3"/>
  <c r="W33" i="3"/>
  <c r="W34" i="3"/>
  <c r="W35" i="3"/>
  <c r="W12" i="3"/>
  <c r="W13" i="3"/>
  <c r="W15" i="3"/>
  <c r="W16" i="3"/>
  <c r="W17" i="3"/>
  <c r="W18" i="3"/>
  <c r="W20" i="3"/>
  <c r="W21" i="3"/>
  <c r="W22" i="3"/>
  <c r="W24" i="3"/>
  <c r="W25" i="3"/>
  <c r="W26" i="3"/>
  <c r="Q41" i="3"/>
  <c r="Q42" i="3"/>
  <c r="Q44" i="3"/>
  <c r="Q45" i="3"/>
  <c r="Q33" i="3"/>
  <c r="Q34" i="3"/>
  <c r="Q35" i="3"/>
  <c r="Q36" i="3"/>
  <c r="Q37" i="3"/>
  <c r="Q38" i="3"/>
  <c r="Q39" i="3"/>
  <c r="Q40" i="3"/>
  <c r="Q22" i="3"/>
  <c r="Q24" i="3"/>
  <c r="Q25" i="3"/>
  <c r="Q26" i="3"/>
  <c r="Q27" i="3"/>
  <c r="Q28" i="3"/>
  <c r="Q30" i="3"/>
  <c r="Q31" i="3"/>
  <c r="Q32" i="3"/>
  <c r="Q12" i="3"/>
  <c r="Q13" i="3"/>
  <c r="Q15" i="3"/>
  <c r="Q16" i="3"/>
  <c r="Q17" i="3"/>
  <c r="Q18" i="3"/>
  <c r="Q20" i="3"/>
  <c r="Q21" i="3"/>
  <c r="O45" i="3"/>
  <c r="O36" i="3"/>
  <c r="O37" i="3"/>
  <c r="O38" i="3"/>
  <c r="O39" i="3"/>
  <c r="O40" i="3"/>
  <c r="O41" i="3"/>
  <c r="O42" i="3"/>
  <c r="O44" i="3"/>
  <c r="O24" i="3"/>
  <c r="O25" i="3"/>
  <c r="O26" i="3"/>
  <c r="O27" i="3"/>
  <c r="O28" i="3"/>
  <c r="O30" i="3"/>
  <c r="O31" i="3"/>
  <c r="O32" i="3"/>
  <c r="O33" i="3"/>
  <c r="O34" i="3"/>
  <c r="O35" i="3"/>
  <c r="O12" i="3"/>
  <c r="O13" i="3"/>
  <c r="O15" i="3"/>
  <c r="O16" i="3"/>
  <c r="O17" i="3"/>
  <c r="O18" i="3"/>
  <c r="O20" i="3"/>
  <c r="O21" i="3"/>
  <c r="O22" i="3"/>
  <c r="K42" i="3"/>
  <c r="K44" i="3"/>
  <c r="K45" i="3"/>
  <c r="K35" i="3"/>
  <c r="K36" i="3"/>
  <c r="K37" i="3"/>
  <c r="K38" i="3"/>
  <c r="K39" i="3"/>
  <c r="K40" i="3"/>
  <c r="K41" i="3"/>
  <c r="K25" i="3"/>
  <c r="K26" i="3"/>
  <c r="K27" i="3"/>
  <c r="K28" i="3"/>
  <c r="K30" i="3"/>
  <c r="K31" i="3"/>
  <c r="K32" i="3"/>
  <c r="K33" i="3"/>
  <c r="K34" i="3"/>
  <c r="K12" i="3"/>
  <c r="K13" i="3"/>
  <c r="K15" i="3"/>
  <c r="K16" i="3"/>
  <c r="K17" i="3"/>
  <c r="K18" i="3"/>
  <c r="K20" i="3"/>
  <c r="K21" i="3"/>
  <c r="K22" i="3"/>
  <c r="K24" i="3"/>
  <c r="K11" i="3"/>
  <c r="I44" i="3"/>
  <c r="I45" i="3"/>
  <c r="I36" i="3"/>
  <c r="I37" i="3"/>
  <c r="I38" i="3"/>
  <c r="I39" i="3"/>
  <c r="I40" i="3"/>
  <c r="I41" i="3"/>
  <c r="I42" i="3"/>
  <c r="I27" i="3"/>
  <c r="I28" i="3"/>
  <c r="I30" i="3"/>
  <c r="I31" i="3"/>
  <c r="I32" i="3"/>
  <c r="I33" i="3"/>
  <c r="I34" i="3"/>
  <c r="I35" i="3"/>
  <c r="I12" i="3"/>
  <c r="I13" i="3"/>
  <c r="I15" i="3"/>
  <c r="I16" i="3"/>
  <c r="I17" i="3"/>
  <c r="I18" i="3"/>
  <c r="I20" i="3"/>
  <c r="I21" i="3"/>
  <c r="I22" i="3"/>
  <c r="I24" i="3"/>
  <c r="I25" i="3"/>
  <c r="I26" i="3"/>
  <c r="I11" i="3"/>
  <c r="G45" i="3"/>
  <c r="G40" i="3"/>
  <c r="G41" i="3"/>
  <c r="G42" i="3"/>
  <c r="G44" i="3"/>
  <c r="G35" i="3"/>
  <c r="G36" i="3"/>
  <c r="G37" i="3"/>
  <c r="G38" i="3"/>
  <c r="G39" i="3"/>
  <c r="G31" i="3"/>
  <c r="G32" i="3"/>
  <c r="G33" i="3"/>
  <c r="G34" i="3"/>
  <c r="G12" i="3"/>
  <c r="G13" i="3"/>
  <c r="G15" i="3"/>
  <c r="G16" i="3"/>
  <c r="G17" i="3"/>
  <c r="G18" i="3"/>
  <c r="G20" i="3"/>
  <c r="G21" i="3"/>
  <c r="G22" i="3"/>
  <c r="G24" i="3"/>
  <c r="G25" i="3"/>
  <c r="G26" i="3"/>
  <c r="G27" i="3"/>
  <c r="G28" i="3"/>
  <c r="G30" i="3"/>
  <c r="E39" i="3"/>
  <c r="E40" i="3"/>
  <c r="E41" i="3"/>
  <c r="E42" i="3"/>
  <c r="E44" i="3"/>
  <c r="E45" i="3"/>
  <c r="E30" i="3"/>
  <c r="E31" i="3"/>
  <c r="E32" i="3"/>
  <c r="E33" i="3"/>
  <c r="E34" i="3"/>
  <c r="E35" i="3"/>
  <c r="E36" i="3"/>
  <c r="E24" i="3"/>
  <c r="E25" i="3"/>
  <c r="E26" i="3"/>
  <c r="E27" i="3"/>
  <c r="E28" i="3"/>
  <c r="E15" i="3"/>
  <c r="E16" i="3"/>
  <c r="E17" i="3"/>
  <c r="E18" i="3"/>
  <c r="E20" i="3"/>
  <c r="E21" i="3"/>
  <c r="E22" i="3"/>
  <c r="E12" i="3"/>
  <c r="E13" i="3"/>
  <c r="E37" i="3"/>
  <c r="E38" i="3"/>
  <c r="AB43" i="3" l="1"/>
  <c r="AD43" i="3"/>
  <c r="AF43" i="3"/>
  <c r="AH43" i="3"/>
  <c r="BU43" i="3"/>
  <c r="AU43" i="3"/>
  <c r="AV43" i="3" s="1"/>
  <c r="AS43" i="3"/>
  <c r="AO43" i="3"/>
  <c r="AM43" i="3"/>
  <c r="AN43" i="3" s="1"/>
  <c r="AK43" i="3"/>
  <c r="AL43" i="3" s="1"/>
  <c r="AG43" i="3"/>
  <c r="AE43" i="3"/>
  <c r="AC43" i="3"/>
  <c r="AA43" i="3"/>
  <c r="Z43" i="3"/>
  <c r="X43" i="3"/>
  <c r="V43" i="3"/>
  <c r="P43" i="3"/>
  <c r="N43" i="3"/>
  <c r="J43" i="3"/>
  <c r="H43" i="3"/>
  <c r="F43" i="3"/>
  <c r="G43" i="3" s="1"/>
  <c r="D43" i="3"/>
  <c r="AT29" i="3"/>
  <c r="CO29" i="3"/>
  <c r="CG29" i="3"/>
  <c r="AU29" i="3"/>
  <c r="AS29" i="3"/>
  <c r="CM29" i="3" s="1"/>
  <c r="AO29" i="3"/>
  <c r="CI29" i="3" s="1"/>
  <c r="AM29" i="3"/>
  <c r="AN29" i="3" s="1"/>
  <c r="AG29" i="3"/>
  <c r="CA29" i="3" s="1"/>
  <c r="AE29" i="3"/>
  <c r="BY29" i="3" s="1"/>
  <c r="AC29" i="3"/>
  <c r="AA29" i="3"/>
  <c r="AB29" i="3" s="1"/>
  <c r="Z29" i="3"/>
  <c r="X29" i="3"/>
  <c r="V29" i="3"/>
  <c r="P29" i="3"/>
  <c r="N29" i="3"/>
  <c r="J29" i="3"/>
  <c r="H29" i="3"/>
  <c r="F29" i="3"/>
  <c r="D29" i="3"/>
  <c r="E29" i="3" s="1"/>
  <c r="CO22" i="3"/>
  <c r="CK22" i="3"/>
  <c r="CG22" i="3"/>
  <c r="CE22" i="3"/>
  <c r="CA22" i="3"/>
  <c r="BW23" i="3"/>
  <c r="AU23" i="3"/>
  <c r="AV23" i="3" s="1"/>
  <c r="AS23" i="3"/>
  <c r="AO23" i="3"/>
  <c r="CI23" i="3" s="1"/>
  <c r="AM23" i="3"/>
  <c r="AN23" i="3" s="1"/>
  <c r="AK23" i="3"/>
  <c r="AL23" i="3" s="1"/>
  <c r="AG23" i="3"/>
  <c r="AH23" i="3" s="1"/>
  <c r="AE23" i="3"/>
  <c r="BY23" i="3" s="1"/>
  <c r="AC23" i="3"/>
  <c r="AA23" i="3"/>
  <c r="BU23" i="3" s="1"/>
  <c r="Z23" i="3"/>
  <c r="AF23" i="3" s="1"/>
  <c r="X23" i="3"/>
  <c r="V23" i="3"/>
  <c r="P23" i="3"/>
  <c r="N23" i="3"/>
  <c r="J23" i="3"/>
  <c r="H23" i="3"/>
  <c r="F23" i="3"/>
  <c r="D23" i="3"/>
  <c r="AT19" i="3"/>
  <c r="AF12" i="3"/>
  <c r="Z19" i="3"/>
  <c r="AB19" i="3" s="1"/>
  <c r="AA19" i="3"/>
  <c r="AC19" i="3"/>
  <c r="AE19" i="3"/>
  <c r="AG19" i="3"/>
  <c r="AK19" i="3"/>
  <c r="AL19" i="3" s="1"/>
  <c r="AM19" i="3"/>
  <c r="AN19" i="3" s="1"/>
  <c r="AO19" i="3"/>
  <c r="CI19" i="3" s="1"/>
  <c r="AS19" i="3"/>
  <c r="CM19" i="3" s="1"/>
  <c r="AU19" i="3"/>
  <c r="D19" i="3"/>
  <c r="F19" i="3"/>
  <c r="H19" i="3"/>
  <c r="I19" i="3" s="1"/>
  <c r="J19" i="3"/>
  <c r="N19" i="3"/>
  <c r="P19" i="3"/>
  <c r="V19" i="3"/>
  <c r="X19" i="3"/>
  <c r="AU46" i="3"/>
  <c r="AS46" i="3"/>
  <c r="CM46" i="3" s="1"/>
  <c r="AO46" i="3"/>
  <c r="CI46" i="3" s="1"/>
  <c r="AM46" i="3"/>
  <c r="AK46" i="3"/>
  <c r="AG46" i="3"/>
  <c r="AE46" i="3"/>
  <c r="AC46" i="3"/>
  <c r="AA46" i="3"/>
  <c r="Z46" i="3"/>
  <c r="X46" i="3"/>
  <c r="J46" i="3"/>
  <c r="H46" i="3"/>
  <c r="F46" i="3"/>
  <c r="D46" i="3"/>
  <c r="E46" i="3" s="1"/>
  <c r="AU14" i="3"/>
  <c r="AV14" i="3" s="1"/>
  <c r="AS14" i="3"/>
  <c r="AO14" i="3"/>
  <c r="AM14" i="3"/>
  <c r="AN14" i="3" s="1"/>
  <c r="AK14" i="3"/>
  <c r="AL14" i="3" s="1"/>
  <c r="AG14" i="3"/>
  <c r="AE14" i="3"/>
  <c r="AC14" i="3"/>
  <c r="AH14" i="3" s="1"/>
  <c r="AA14" i="3"/>
  <c r="AB14" i="3" s="1"/>
  <c r="Z14" i="3"/>
  <c r="X14" i="3"/>
  <c r="Y14" i="3" s="1"/>
  <c r="V14" i="3"/>
  <c r="W14" i="3" s="1"/>
  <c r="P14" i="3"/>
  <c r="Q14" i="3" s="1"/>
  <c r="N14" i="3"/>
  <c r="J14" i="3"/>
  <c r="H14" i="3"/>
  <c r="I14" i="3" s="1"/>
  <c r="F14" i="3"/>
  <c r="S14" i="3" s="1"/>
  <c r="D14" i="3"/>
  <c r="C46" i="3"/>
  <c r="C43" i="3"/>
  <c r="C29" i="3"/>
  <c r="BT29" i="3" s="1"/>
  <c r="C23" i="3"/>
  <c r="C19" i="3"/>
  <c r="C14" i="3"/>
  <c r="BT14" i="3" s="1"/>
  <c r="BY22" i="3"/>
  <c r="BW22" i="3"/>
  <c r="BU22" i="3"/>
  <c r="AV22" i="3"/>
  <c r="AT22" i="3"/>
  <c r="AN22" i="3"/>
  <c r="AL22" i="3"/>
  <c r="AH22" i="3"/>
  <c r="AF22" i="3"/>
  <c r="AD22" i="3"/>
  <c r="AB22" i="3"/>
  <c r="BT22" i="3"/>
  <c r="AP42" i="3"/>
  <c r="AP44" i="3"/>
  <c r="AP45" i="3"/>
  <c r="AP39" i="3"/>
  <c r="AP40" i="3"/>
  <c r="AP41" i="3"/>
  <c r="AP36" i="3"/>
  <c r="AP37" i="3"/>
  <c r="AP38" i="3"/>
  <c r="AP33" i="3"/>
  <c r="AP34" i="3"/>
  <c r="AP35" i="3"/>
  <c r="AP26" i="3"/>
  <c r="AP27" i="3"/>
  <c r="AP28" i="3"/>
  <c r="AP30" i="3"/>
  <c r="AP31" i="3"/>
  <c r="AP32" i="3"/>
  <c r="AP22" i="3"/>
  <c r="AP24" i="3"/>
  <c r="AP25" i="3"/>
  <c r="AP12" i="3"/>
  <c r="AP13" i="3"/>
  <c r="AP15" i="3"/>
  <c r="AP16" i="3"/>
  <c r="AP17" i="3"/>
  <c r="AP18" i="3"/>
  <c r="AP20" i="3"/>
  <c r="AP21" i="3"/>
  <c r="AP11" i="3"/>
  <c r="CA14" i="3" l="1"/>
  <c r="K14" i="3"/>
  <c r="AR19" i="3"/>
  <c r="AJ19" i="3"/>
  <c r="AV19" i="3"/>
  <c r="AD23" i="3"/>
  <c r="AR29" i="3"/>
  <c r="AJ29" i="3"/>
  <c r="I43" i="3"/>
  <c r="CE14" i="3"/>
  <c r="O14" i="3"/>
  <c r="AR46" i="3"/>
  <c r="AJ46" i="3"/>
  <c r="AR23" i="3"/>
  <c r="AJ23" i="3"/>
  <c r="CA23" i="3"/>
  <c r="AB23" i="3"/>
  <c r="AV29" i="3"/>
  <c r="CA43" i="3"/>
  <c r="K43" i="3"/>
  <c r="CG14" i="3"/>
  <c r="E23" i="3"/>
  <c r="CE23" i="3"/>
  <c r="G29" i="3"/>
  <c r="M29" i="3"/>
  <c r="AP29" i="3"/>
  <c r="Q43" i="3"/>
  <c r="M43" i="3"/>
  <c r="E19" i="3"/>
  <c r="U23" i="3"/>
  <c r="G23" i="3"/>
  <c r="I29" i="3"/>
  <c r="W43" i="3"/>
  <c r="M23" i="3"/>
  <c r="I23" i="3"/>
  <c r="K29" i="3"/>
  <c r="AL29" i="3"/>
  <c r="CO43" i="3"/>
  <c r="Y43" i="3"/>
  <c r="BY43" i="3"/>
  <c r="U29" i="3"/>
  <c r="K23" i="3"/>
  <c r="O29" i="3"/>
  <c r="AH29" i="3"/>
  <c r="CE43" i="3"/>
  <c r="AJ14" i="3"/>
  <c r="AR14" i="3"/>
  <c r="I46" i="3"/>
  <c r="O23" i="3"/>
  <c r="AT23" i="3"/>
  <c r="CM23" i="3"/>
  <c r="Q29" i="3"/>
  <c r="BW29" i="3"/>
  <c r="AF29" i="3"/>
  <c r="CG43" i="3"/>
  <c r="S43" i="3"/>
  <c r="BT23" i="3"/>
  <c r="K46" i="3"/>
  <c r="CG23" i="3"/>
  <c r="Q23" i="3"/>
  <c r="W29" i="3"/>
  <c r="AD29" i="3"/>
  <c r="AJ43" i="3"/>
  <c r="AR43" i="3"/>
  <c r="S29" i="3"/>
  <c r="O46" i="3"/>
  <c r="S46" i="3"/>
  <c r="M46" i="3"/>
  <c r="U46" i="3"/>
  <c r="G46" i="3"/>
  <c r="E14" i="3"/>
  <c r="W46" i="3"/>
  <c r="W23" i="3"/>
  <c r="Y29" i="3"/>
  <c r="S23" i="3"/>
  <c r="O43" i="3"/>
  <c r="G14" i="3"/>
  <c r="M14" i="3"/>
  <c r="U14" i="3"/>
  <c r="Y46" i="3"/>
  <c r="AH19" i="3"/>
  <c r="AP19" i="3"/>
  <c r="CO23" i="3"/>
  <c r="Y23" i="3"/>
  <c r="CE29" i="3"/>
  <c r="E43" i="3"/>
  <c r="U43" i="3"/>
  <c r="AT14" i="3"/>
  <c r="CM14" i="3"/>
  <c r="AT43" i="3"/>
  <c r="CM43" i="3"/>
  <c r="AP43" i="3"/>
  <c r="CI43" i="3"/>
  <c r="AP23" i="3"/>
  <c r="AP14" i="3"/>
  <c r="CI14" i="3"/>
  <c r="CK43" i="3"/>
  <c r="CK23" i="3"/>
  <c r="G19" i="3"/>
  <c r="U19" i="3"/>
  <c r="M19" i="3"/>
  <c r="S19" i="3"/>
  <c r="CK29" i="3"/>
  <c r="BT19" i="3"/>
  <c r="AF19" i="3"/>
  <c r="AD19" i="3"/>
  <c r="BY19" i="3"/>
  <c r="Y19" i="3"/>
  <c r="BU19" i="3"/>
  <c r="CK19" i="3"/>
  <c r="W19" i="3"/>
  <c r="CG19" i="3"/>
  <c r="Q19" i="3"/>
  <c r="CE19" i="3"/>
  <c r="O19" i="3"/>
  <c r="CA19" i="3"/>
  <c r="K19" i="3"/>
  <c r="BW43" i="3"/>
  <c r="BW19" i="3"/>
  <c r="BW14" i="3"/>
  <c r="BT43" i="3"/>
  <c r="CO19" i="3"/>
  <c r="AF31" i="3"/>
  <c r="AF30" i="3"/>
  <c r="E44" i="22" l="1"/>
  <c r="F44" i="22"/>
  <c r="G44" i="22"/>
  <c r="CO45" i="3" l="1"/>
  <c r="CO40" i="3"/>
  <c r="CO41" i="3"/>
  <c r="CO42" i="3"/>
  <c r="CO44" i="3"/>
  <c r="CO12" i="3"/>
  <c r="CO13" i="3"/>
  <c r="CO15" i="3"/>
  <c r="CO16" i="3"/>
  <c r="CO17" i="3"/>
  <c r="CO18" i="3"/>
  <c r="CO20" i="3"/>
  <c r="CO21" i="3"/>
  <c r="CO24" i="3"/>
  <c r="CO25" i="3"/>
  <c r="CO26" i="3"/>
  <c r="CO27" i="3"/>
  <c r="CO28" i="3"/>
  <c r="CO30" i="3"/>
  <c r="CO31" i="3"/>
  <c r="CO32" i="3"/>
  <c r="CO33" i="3"/>
  <c r="CO34" i="3"/>
  <c r="CO35" i="3"/>
  <c r="CO36" i="3"/>
  <c r="CO37" i="3"/>
  <c r="CO38" i="3"/>
  <c r="CO39" i="3"/>
  <c r="CO11" i="3"/>
  <c r="CK40" i="3"/>
  <c r="CK41" i="3"/>
  <c r="CK42" i="3"/>
  <c r="CK44" i="3"/>
  <c r="CK45" i="3"/>
  <c r="CK33" i="3"/>
  <c r="CK34" i="3"/>
  <c r="CK35" i="3"/>
  <c r="CK36" i="3"/>
  <c r="CK37" i="3"/>
  <c r="CK38" i="3"/>
  <c r="CK39" i="3"/>
  <c r="CK12" i="3"/>
  <c r="CK13" i="3"/>
  <c r="CK15" i="3"/>
  <c r="CK16" i="3"/>
  <c r="CK17" i="3"/>
  <c r="CK18" i="3"/>
  <c r="CK20" i="3"/>
  <c r="CK21" i="3"/>
  <c r="CK24" i="3"/>
  <c r="CK25" i="3"/>
  <c r="CK26" i="3"/>
  <c r="CK27" i="3"/>
  <c r="CK28" i="3"/>
  <c r="CK30" i="3"/>
  <c r="CK31" i="3"/>
  <c r="CK32" i="3"/>
  <c r="CG12" i="3"/>
  <c r="CG13" i="3"/>
  <c r="CG15" i="3"/>
  <c r="CG16" i="3"/>
  <c r="CG17" i="3"/>
  <c r="CG18" i="3"/>
  <c r="CG20" i="3"/>
  <c r="CG21" i="3"/>
  <c r="CG24" i="3"/>
  <c r="CG25" i="3"/>
  <c r="CG26" i="3"/>
  <c r="CG27" i="3"/>
  <c r="CG28" i="3"/>
  <c r="CG30" i="3"/>
  <c r="CG31" i="3"/>
  <c r="CG32" i="3"/>
  <c r="CG33" i="3"/>
  <c r="CG34" i="3"/>
  <c r="CG35" i="3"/>
  <c r="CG36" i="3"/>
  <c r="CG37" i="3"/>
  <c r="CG38" i="3"/>
  <c r="CG39" i="3"/>
  <c r="CG40" i="3"/>
  <c r="CG41" i="3"/>
  <c r="CG42" i="3"/>
  <c r="CG44" i="3"/>
  <c r="CG45" i="3"/>
  <c r="CE12" i="3"/>
  <c r="CE13" i="3"/>
  <c r="CE15" i="3"/>
  <c r="CE16" i="3"/>
  <c r="CE17" i="3"/>
  <c r="CE18" i="3"/>
  <c r="CE20" i="3"/>
  <c r="CE21" i="3"/>
  <c r="CE24" i="3"/>
  <c r="CE25" i="3"/>
  <c r="CE26" i="3"/>
  <c r="CE27" i="3"/>
  <c r="CE28" i="3"/>
  <c r="CE30" i="3"/>
  <c r="CE31" i="3"/>
  <c r="CE32" i="3"/>
  <c r="CE33" i="3"/>
  <c r="CE34" i="3"/>
  <c r="CE35" i="3"/>
  <c r="CE36" i="3"/>
  <c r="CE37" i="3"/>
  <c r="CE38" i="3"/>
  <c r="CE39" i="3"/>
  <c r="CE40" i="3"/>
  <c r="CE41" i="3"/>
  <c r="CE42" i="3"/>
  <c r="CE44" i="3"/>
  <c r="CE45" i="3"/>
  <c r="CE11" i="3"/>
  <c r="CA12" i="3"/>
  <c r="CA13" i="3"/>
  <c r="CA15" i="3"/>
  <c r="CA16" i="3"/>
  <c r="CA17" i="3"/>
  <c r="CA18" i="3"/>
  <c r="CA20" i="3"/>
  <c r="CA21" i="3"/>
  <c r="CA24" i="3"/>
  <c r="CA25" i="3"/>
  <c r="CA26" i="3"/>
  <c r="CA27" i="3"/>
  <c r="CA28" i="3"/>
  <c r="CA30" i="3"/>
  <c r="CA31" i="3"/>
  <c r="CA32" i="3"/>
  <c r="CA33" i="3"/>
  <c r="CA34" i="3"/>
  <c r="CA35" i="3"/>
  <c r="CA36" i="3"/>
  <c r="CA37" i="3"/>
  <c r="CA38" i="3"/>
  <c r="CA39" i="3"/>
  <c r="CA40" i="3"/>
  <c r="CA41" i="3"/>
  <c r="CA42" i="3"/>
  <c r="CA44" i="3"/>
  <c r="CA45" i="3"/>
  <c r="BY12" i="3"/>
  <c r="BY13" i="3"/>
  <c r="BY15" i="3"/>
  <c r="BY16" i="3"/>
  <c r="BY17" i="3"/>
  <c r="BY18" i="3"/>
  <c r="BY20" i="3"/>
  <c r="BY21" i="3"/>
  <c r="BY24" i="3"/>
  <c r="BY25" i="3"/>
  <c r="BY26" i="3"/>
  <c r="BY27" i="3"/>
  <c r="BY28" i="3"/>
  <c r="BY30" i="3"/>
  <c r="BY31" i="3"/>
  <c r="BY32" i="3"/>
  <c r="BY33" i="3"/>
  <c r="BY34" i="3"/>
  <c r="BY35" i="3"/>
  <c r="BY36" i="3"/>
  <c r="BY37" i="3"/>
  <c r="BY38" i="3"/>
  <c r="BY39" i="3"/>
  <c r="BY40" i="3"/>
  <c r="BY41" i="3"/>
  <c r="BY42" i="3"/>
  <c r="BY44" i="3"/>
  <c r="BY45" i="3"/>
  <c r="BY11" i="3"/>
  <c r="BW45" i="3"/>
  <c r="BW32" i="3"/>
  <c r="BW33" i="3"/>
  <c r="BW34" i="3"/>
  <c r="BW35" i="3"/>
  <c r="BW36" i="3"/>
  <c r="BW37" i="3"/>
  <c r="BW38" i="3"/>
  <c r="BW39" i="3"/>
  <c r="BW40" i="3"/>
  <c r="BW41" i="3"/>
  <c r="BW42" i="3"/>
  <c r="BW44" i="3"/>
  <c r="BW25" i="3"/>
  <c r="BW26" i="3"/>
  <c r="BW27" i="3"/>
  <c r="BW28" i="3"/>
  <c r="BW30" i="3"/>
  <c r="BW31" i="3"/>
  <c r="BW12" i="3"/>
  <c r="BW13" i="3"/>
  <c r="BW15" i="3"/>
  <c r="BW16" i="3"/>
  <c r="BW17" i="3"/>
  <c r="BW18" i="3"/>
  <c r="BW20" i="3"/>
  <c r="BW21" i="3"/>
  <c r="BW24" i="3"/>
  <c r="BW11" i="3"/>
  <c r="BU12" i="3"/>
  <c r="BU13" i="3"/>
  <c r="BU15" i="3"/>
  <c r="BU16" i="3"/>
  <c r="BU17" i="3"/>
  <c r="BU18" i="3"/>
  <c r="BU20" i="3"/>
  <c r="BU21" i="3"/>
  <c r="BU24" i="3"/>
  <c r="BU25" i="3"/>
  <c r="BU26" i="3"/>
  <c r="BU27" i="3"/>
  <c r="BU28" i="3"/>
  <c r="BU30" i="3"/>
  <c r="BU31" i="3"/>
  <c r="BU32" i="3"/>
  <c r="BU33" i="3"/>
  <c r="BU34" i="3"/>
  <c r="BU35" i="3"/>
  <c r="BU36" i="3"/>
  <c r="BU37" i="3"/>
  <c r="BU38" i="3"/>
  <c r="BU39" i="3"/>
  <c r="BU40" i="3"/>
  <c r="BU41" i="3"/>
  <c r="BU42" i="3"/>
  <c r="BU44" i="3"/>
  <c r="BU45" i="3"/>
  <c r="BU11" i="3"/>
  <c r="BT45" i="3"/>
  <c r="BT34" i="3"/>
  <c r="BT35" i="3"/>
  <c r="BT36" i="3"/>
  <c r="BT37" i="3"/>
  <c r="BT38" i="3"/>
  <c r="BT39" i="3"/>
  <c r="BT40" i="3"/>
  <c r="BT41" i="3"/>
  <c r="BT42" i="3"/>
  <c r="BT44" i="3"/>
  <c r="BT25" i="3"/>
  <c r="BT26" i="3"/>
  <c r="BT27" i="3"/>
  <c r="BT28" i="3"/>
  <c r="BT30" i="3"/>
  <c r="BT31" i="3"/>
  <c r="BT32" i="3"/>
  <c r="BT33" i="3"/>
  <c r="BT17" i="3"/>
  <c r="BT18" i="3"/>
  <c r="BT20" i="3"/>
  <c r="BT21" i="3"/>
  <c r="BT24" i="3"/>
  <c r="BT12" i="3"/>
  <c r="BT13" i="3"/>
  <c r="BT15" i="3"/>
  <c r="BT16" i="3"/>
  <c r="AV39" i="3"/>
  <c r="AV40" i="3"/>
  <c r="AV41" i="3"/>
  <c r="AV42" i="3"/>
  <c r="AV44" i="3"/>
  <c r="AV45" i="3"/>
  <c r="AV30" i="3"/>
  <c r="AV31" i="3"/>
  <c r="AV32" i="3"/>
  <c r="AV33" i="3"/>
  <c r="AV34" i="3"/>
  <c r="AV35" i="3"/>
  <c r="AV36" i="3"/>
  <c r="AV37" i="3"/>
  <c r="AV38" i="3"/>
  <c r="AV12" i="3"/>
  <c r="AV13" i="3"/>
  <c r="AV15" i="3"/>
  <c r="AV16" i="3"/>
  <c r="AV17" i="3"/>
  <c r="AV18" i="3"/>
  <c r="AV20" i="3"/>
  <c r="AV21" i="3"/>
  <c r="AV24" i="3"/>
  <c r="AV25" i="3"/>
  <c r="AV26" i="3"/>
  <c r="AV27" i="3"/>
  <c r="AV28" i="3"/>
  <c r="AV11" i="3"/>
  <c r="AT40" i="3"/>
  <c r="AT41" i="3"/>
  <c r="AT42" i="3"/>
  <c r="AT44" i="3"/>
  <c r="AT45" i="3"/>
  <c r="AT31" i="3"/>
  <c r="AT32" i="3"/>
  <c r="AT33" i="3"/>
  <c r="AT34" i="3"/>
  <c r="AT35" i="3"/>
  <c r="AT36" i="3"/>
  <c r="AT37" i="3"/>
  <c r="AT38" i="3"/>
  <c r="AT39" i="3"/>
  <c r="AT21" i="3"/>
  <c r="AT24" i="3"/>
  <c r="AT25" i="3"/>
  <c r="AT26" i="3"/>
  <c r="AT27" i="3"/>
  <c r="AT28" i="3"/>
  <c r="AT30" i="3"/>
  <c r="AT12" i="3"/>
  <c r="AT13" i="3"/>
  <c r="AT15" i="3"/>
  <c r="AT16" i="3"/>
  <c r="AT17" i="3"/>
  <c r="AT18" i="3"/>
  <c r="AT20" i="3"/>
  <c r="AT11" i="3"/>
  <c r="AN42" i="3"/>
  <c r="AN44" i="3"/>
  <c r="AN45" i="3"/>
  <c r="AN35" i="3"/>
  <c r="AN36" i="3"/>
  <c r="AN37" i="3"/>
  <c r="AN38" i="3"/>
  <c r="AN39" i="3"/>
  <c r="AN40" i="3"/>
  <c r="AN41" i="3"/>
  <c r="AN26" i="3"/>
  <c r="AN27" i="3"/>
  <c r="AN28" i="3"/>
  <c r="AN30" i="3"/>
  <c r="AN31" i="3"/>
  <c r="AN32" i="3"/>
  <c r="AN33" i="3"/>
  <c r="AN34" i="3"/>
  <c r="AN12" i="3"/>
  <c r="AN13" i="3"/>
  <c r="AN15" i="3"/>
  <c r="AN16" i="3"/>
  <c r="AN17" i="3"/>
  <c r="AN18" i="3"/>
  <c r="AN20" i="3"/>
  <c r="AN21" i="3"/>
  <c r="AN24" i="3"/>
  <c r="AN25" i="3"/>
  <c r="AN11" i="3"/>
  <c r="AL41" i="3"/>
  <c r="AL42" i="3"/>
  <c r="AL44" i="3"/>
  <c r="AL45" i="3"/>
  <c r="AL27" i="3"/>
  <c r="AL28" i="3"/>
  <c r="AL30" i="3"/>
  <c r="AL31" i="3"/>
  <c r="AL32" i="3"/>
  <c r="AL33" i="3"/>
  <c r="AL34" i="3"/>
  <c r="AL35" i="3"/>
  <c r="AL36" i="3"/>
  <c r="AL37" i="3"/>
  <c r="AL38" i="3"/>
  <c r="AL39" i="3"/>
  <c r="AL40" i="3"/>
  <c r="AL12" i="3"/>
  <c r="AL13" i="3"/>
  <c r="AL15" i="3"/>
  <c r="AL16" i="3"/>
  <c r="AL17" i="3"/>
  <c r="AL18" i="3"/>
  <c r="AL20" i="3"/>
  <c r="AL21" i="3"/>
  <c r="AL24" i="3"/>
  <c r="AL25" i="3"/>
  <c r="AL26" i="3"/>
  <c r="AL11" i="3"/>
  <c r="AH42" i="3"/>
  <c r="AH44" i="3"/>
  <c r="AH45" i="3"/>
  <c r="AH32" i="3"/>
  <c r="AH33" i="3"/>
  <c r="AH34" i="3"/>
  <c r="AH35" i="3"/>
  <c r="AH36" i="3"/>
  <c r="AH37" i="3"/>
  <c r="AH38" i="3"/>
  <c r="AH39" i="3"/>
  <c r="AH40" i="3"/>
  <c r="AH41" i="3"/>
  <c r="AH21" i="3"/>
  <c r="AH24" i="3"/>
  <c r="AH25" i="3"/>
  <c r="AH26" i="3"/>
  <c r="AH27" i="3"/>
  <c r="AH28" i="3"/>
  <c r="AH30" i="3"/>
  <c r="AH31" i="3"/>
  <c r="AH12" i="3"/>
  <c r="AH13" i="3"/>
  <c r="AH15" i="3"/>
  <c r="AH16" i="3"/>
  <c r="AH17" i="3"/>
  <c r="AH18" i="3"/>
  <c r="AH20" i="3"/>
  <c r="BU14" i="3" l="1"/>
  <c r="BY14" i="3"/>
  <c r="CK14" i="3"/>
  <c r="BY46" i="3"/>
  <c r="BW46" i="3"/>
  <c r="BU46" i="3"/>
  <c r="CO14" i="3"/>
  <c r="AF41" i="3"/>
  <c r="AF42" i="3"/>
  <c r="AF44" i="3"/>
  <c r="AF45" i="3"/>
  <c r="AD42" i="3"/>
  <c r="AD44" i="3"/>
  <c r="AD45" i="3"/>
  <c r="AB45" i="3"/>
  <c r="AB42" i="3"/>
  <c r="AB44" i="3"/>
  <c r="AB33" i="3"/>
  <c r="AB34" i="3"/>
  <c r="AB35" i="3"/>
  <c r="AB36" i="3"/>
  <c r="AB37" i="3"/>
  <c r="AB38" i="3"/>
  <c r="AB39" i="3"/>
  <c r="AB40" i="3"/>
  <c r="AB41" i="3"/>
  <c r="AB12" i="3"/>
  <c r="AB13" i="3"/>
  <c r="AB15" i="3"/>
  <c r="AB16" i="3"/>
  <c r="AB17" i="3"/>
  <c r="AB18" i="3"/>
  <c r="AB20" i="3"/>
  <c r="AB21" i="3"/>
  <c r="AB24" i="3"/>
  <c r="AB25" i="3"/>
  <c r="AB26" i="3"/>
  <c r="AB27" i="3"/>
  <c r="AB28" i="3"/>
  <c r="AB30" i="3"/>
  <c r="AB31" i="3"/>
  <c r="AB32" i="3"/>
  <c r="AP46" i="3"/>
  <c r="AV46" i="3" l="1"/>
  <c r="AL46" i="3"/>
  <c r="AN46" i="3"/>
  <c r="AT46" i="3"/>
  <c r="AB46" i="3"/>
  <c r="AO8" i="18"/>
  <c r="AO7" i="18"/>
  <c r="IX14" i="16"/>
  <c r="IX15" i="16"/>
  <c r="IX16" i="16"/>
  <c r="IX17" i="16"/>
  <c r="IX18" i="16"/>
  <c r="IX19" i="16"/>
  <c r="IX13" i="16"/>
  <c r="IX12" i="16"/>
  <c r="AI19" i="16"/>
  <c r="AJ19" i="16" s="1"/>
  <c r="AK19" i="16" s="1"/>
  <c r="AL19" i="16" s="1"/>
  <c r="AM19" i="16" s="1"/>
  <c r="AN19" i="16" s="1"/>
  <c r="AP19" i="16" s="1"/>
  <c r="AQ19" i="16" s="1"/>
  <c r="AR19" i="16" s="1"/>
  <c r="AS19" i="16" s="1"/>
  <c r="AT19" i="16" s="1"/>
  <c r="AU19" i="16" s="1"/>
  <c r="AV19" i="16" s="1"/>
  <c r="AX19" i="16" s="1"/>
  <c r="AY19" i="16" s="1"/>
  <c r="AZ19" i="16" s="1"/>
  <c r="BA19" i="16" s="1"/>
  <c r="BB19" i="16" s="1"/>
  <c r="BC19" i="16" s="1"/>
  <c r="BD19" i="16" s="1"/>
  <c r="AH13" i="16"/>
  <c r="AH14" i="16"/>
  <c r="AH15" i="16"/>
  <c r="AH16" i="16"/>
  <c r="AH17" i="16"/>
  <c r="AH18" i="16"/>
  <c r="AH19" i="16"/>
  <c r="AH12" i="16"/>
  <c r="Z13" i="16"/>
  <c r="Z14" i="16"/>
  <c r="Z15" i="16"/>
  <c r="Z16" i="16"/>
  <c r="Z17" i="16"/>
  <c r="Z18" i="16"/>
  <c r="Z12" i="16"/>
  <c r="AO10" i="6"/>
  <c r="AO9" i="6"/>
  <c r="AP19" i="7"/>
  <c r="AP20" i="7"/>
  <c r="AP25" i="7"/>
  <c r="K43" i="21" l="1"/>
  <c r="L43" i="21"/>
  <c r="J43" i="21"/>
  <c r="N43" i="21"/>
  <c r="O43" i="21"/>
  <c r="P43" i="21"/>
  <c r="H43" i="21"/>
  <c r="I43" i="21"/>
  <c r="G43" i="21"/>
  <c r="D43" i="21"/>
  <c r="E43" i="21"/>
  <c r="C43" i="21"/>
  <c r="KU16" i="19" l="1"/>
  <c r="KN16" i="19"/>
  <c r="DH8" i="17"/>
  <c r="DG8" i="17"/>
  <c r="DG9" i="17"/>
  <c r="DH9" i="17"/>
  <c r="DG10" i="17"/>
  <c r="DH10" i="17"/>
  <c r="DG11" i="17"/>
  <c r="DH11" i="17"/>
  <c r="DG12" i="17"/>
  <c r="DH12" i="17"/>
  <c r="DG13" i="17"/>
  <c r="DH13" i="17"/>
  <c r="DG14" i="17"/>
  <c r="DH14" i="17"/>
  <c r="DG15" i="17"/>
  <c r="DH15" i="17"/>
  <c r="DG16" i="17"/>
  <c r="DH16" i="17"/>
  <c r="DG17" i="17"/>
  <c r="DH17" i="17"/>
  <c r="DG18" i="17"/>
  <c r="DH18" i="17"/>
  <c r="DG19" i="17"/>
  <c r="DH19" i="17"/>
  <c r="DG20" i="17"/>
  <c r="DH20" i="17"/>
  <c r="DG21" i="17"/>
  <c r="DH21" i="17"/>
  <c r="DG22" i="17"/>
  <c r="DH22" i="17"/>
  <c r="DG23" i="17"/>
  <c r="DH23" i="17"/>
  <c r="DG24" i="17"/>
  <c r="DH24" i="17"/>
  <c r="DG25" i="17"/>
  <c r="DH25" i="17"/>
  <c r="DG26" i="17"/>
  <c r="DH26" i="17"/>
  <c r="DG27" i="17"/>
  <c r="DH27" i="17"/>
  <c r="DG28" i="17"/>
  <c r="DH28" i="17"/>
  <c r="DH7" i="17"/>
  <c r="DG7" i="17"/>
  <c r="KM15" i="16"/>
  <c r="KM13" i="16"/>
  <c r="KN13" i="16"/>
  <c r="KO13" i="16"/>
  <c r="KP13" i="16"/>
  <c r="KQ13" i="16"/>
  <c r="KR13" i="16"/>
  <c r="KM14" i="16"/>
  <c r="KN14" i="16"/>
  <c r="KO14" i="16"/>
  <c r="KP14" i="16"/>
  <c r="KQ14" i="16"/>
  <c r="KR14" i="16"/>
  <c r="KN15" i="16"/>
  <c r="KO15" i="16"/>
  <c r="KP15" i="16"/>
  <c r="KQ15" i="16"/>
  <c r="KR15" i="16"/>
  <c r="KM16" i="16"/>
  <c r="KN16" i="16"/>
  <c r="KO16" i="16"/>
  <c r="KP16" i="16"/>
  <c r="KQ16" i="16"/>
  <c r="KR16" i="16"/>
  <c r="KM17" i="16"/>
  <c r="KN17" i="16"/>
  <c r="KO17" i="16"/>
  <c r="KP17" i="16"/>
  <c r="KQ17" i="16"/>
  <c r="KR17" i="16"/>
  <c r="KM18" i="16"/>
  <c r="KN18" i="16"/>
  <c r="KO18" i="16"/>
  <c r="KP18" i="16"/>
  <c r="KQ18" i="16"/>
  <c r="KR18" i="16"/>
  <c r="KM19" i="16"/>
  <c r="KN19" i="16"/>
  <c r="KO19" i="16"/>
  <c r="KP19" i="16"/>
  <c r="KQ19" i="16"/>
  <c r="KR19" i="16"/>
  <c r="KN12" i="16"/>
  <c r="KO12" i="16"/>
  <c r="KP12" i="16"/>
  <c r="KQ12" i="16"/>
  <c r="KR12" i="16"/>
  <c r="KM12" i="16"/>
  <c r="ER8" i="15"/>
  <c r="EQ8" i="15"/>
  <c r="ES8" i="15"/>
  <c r="ET8" i="15"/>
  <c r="EQ9" i="15"/>
  <c r="ER9" i="15"/>
  <c r="ES9" i="15"/>
  <c r="ET9" i="15"/>
  <c r="EQ10" i="15"/>
  <c r="ER10" i="15"/>
  <c r="ES10" i="15"/>
  <c r="ET10" i="15"/>
  <c r="EQ11" i="15"/>
  <c r="ER11" i="15"/>
  <c r="ES11" i="15"/>
  <c r="ET11" i="15"/>
  <c r="EQ12" i="15"/>
  <c r="ER12" i="15"/>
  <c r="ES12" i="15"/>
  <c r="ET12" i="15"/>
  <c r="EQ13" i="15"/>
  <c r="ER13" i="15"/>
  <c r="ES13" i="15"/>
  <c r="ET13" i="15"/>
  <c r="EQ14" i="15"/>
  <c r="ER14" i="15"/>
  <c r="ES14" i="15"/>
  <c r="ET14" i="15"/>
  <c r="EQ15" i="15"/>
  <c r="ER15" i="15"/>
  <c r="ES15" i="15"/>
  <c r="ET15" i="15"/>
  <c r="EQ16" i="15"/>
  <c r="ER16" i="15"/>
  <c r="ES16" i="15"/>
  <c r="ET16" i="15"/>
  <c r="EQ17" i="15"/>
  <c r="ER17" i="15"/>
  <c r="ES17" i="15"/>
  <c r="ET17" i="15"/>
  <c r="EQ18" i="15"/>
  <c r="ER18" i="15"/>
  <c r="ES18" i="15"/>
  <c r="ET18" i="15"/>
  <c r="EQ19" i="15"/>
  <c r="ER19" i="15"/>
  <c r="ES19" i="15"/>
  <c r="ET19" i="15"/>
  <c r="EQ20" i="15"/>
  <c r="ER20" i="15"/>
  <c r="ES20" i="15"/>
  <c r="ET20" i="15"/>
  <c r="EQ21" i="15"/>
  <c r="ER21" i="15"/>
  <c r="ES21" i="15"/>
  <c r="ET21" i="15"/>
  <c r="ER7" i="15"/>
  <c r="ES7" i="15"/>
  <c r="ET7" i="15"/>
  <c r="IT8" i="14"/>
  <c r="IU8" i="14"/>
  <c r="IV8" i="14"/>
  <c r="IW8" i="14"/>
  <c r="IX8" i="14"/>
  <c r="IT9" i="14"/>
  <c r="IU9" i="14"/>
  <c r="IV9" i="14"/>
  <c r="IW9" i="14"/>
  <c r="IX9" i="14"/>
  <c r="IT10" i="14"/>
  <c r="IU10" i="14"/>
  <c r="IV10" i="14"/>
  <c r="IW10" i="14"/>
  <c r="IX10" i="14"/>
  <c r="IT11" i="14"/>
  <c r="IU11" i="14"/>
  <c r="IV11" i="14"/>
  <c r="IW11" i="14"/>
  <c r="IX11" i="14"/>
  <c r="IT12" i="14"/>
  <c r="IU12" i="14"/>
  <c r="IV12" i="14"/>
  <c r="IW12" i="14"/>
  <c r="IX12" i="14"/>
  <c r="IT13" i="14"/>
  <c r="IU13" i="14"/>
  <c r="IV13" i="14"/>
  <c r="IW13" i="14"/>
  <c r="IX13" i="14"/>
  <c r="IT14" i="14"/>
  <c r="IU14" i="14"/>
  <c r="IV14" i="14"/>
  <c r="IW14" i="14"/>
  <c r="IX14" i="14"/>
  <c r="IT15" i="14"/>
  <c r="IU15" i="14"/>
  <c r="IV15" i="14"/>
  <c r="IW15" i="14"/>
  <c r="IX15" i="14"/>
  <c r="IT16" i="14"/>
  <c r="IU16" i="14"/>
  <c r="IV16" i="14"/>
  <c r="IW16" i="14"/>
  <c r="IX16" i="14"/>
  <c r="IT17" i="14"/>
  <c r="IU17" i="14"/>
  <c r="IV17" i="14"/>
  <c r="IW17" i="14"/>
  <c r="IX17" i="14"/>
  <c r="IU7" i="14"/>
  <c r="IV7" i="14"/>
  <c r="IW7" i="14"/>
  <c r="IX7" i="14"/>
  <c r="IT7" i="14"/>
  <c r="I30" i="2"/>
  <c r="J30" i="2"/>
  <c r="K30" i="2"/>
  <c r="E30" i="2"/>
  <c r="F30" i="2"/>
  <c r="D30" i="2"/>
  <c r="M42" i="21" l="1"/>
  <c r="F42" i="21"/>
  <c r="M41" i="21"/>
  <c r="M40" i="21"/>
  <c r="M39" i="21"/>
  <c r="M38" i="21"/>
  <c r="M37" i="21"/>
  <c r="M36" i="21"/>
  <c r="M35" i="21"/>
  <c r="M34" i="21"/>
  <c r="M33" i="21"/>
  <c r="M32" i="21"/>
  <c r="M31" i="21"/>
  <c r="M30" i="21"/>
  <c r="M29" i="21"/>
  <c r="M28" i="21"/>
  <c r="M27" i="21"/>
  <c r="M26" i="21"/>
  <c r="M25" i="21"/>
  <c r="M24" i="21"/>
  <c r="M23" i="21"/>
  <c r="M22" i="21"/>
  <c r="M21" i="21"/>
  <c r="M20" i="21"/>
  <c r="M19" i="21"/>
  <c r="M18" i="21"/>
  <c r="M17" i="21"/>
  <c r="M16" i="21"/>
  <c r="M15" i="21"/>
  <c r="M14" i="21"/>
  <c r="M13" i="21"/>
  <c r="M12" i="21"/>
  <c r="M11" i="21"/>
  <c r="M10" i="21"/>
  <c r="M9" i="21"/>
  <c r="M8" i="21"/>
  <c r="M7" i="21"/>
  <c r="KS16" i="19"/>
  <c r="KQ16" i="19"/>
  <c r="KU15" i="19"/>
  <c r="KS15" i="19"/>
  <c r="KQ15" i="19"/>
  <c r="KU14" i="19"/>
  <c r="KS14" i="19"/>
  <c r="KQ14" i="19"/>
  <c r="HR18" i="16"/>
  <c r="HR17" i="16"/>
  <c r="HR16" i="16"/>
  <c r="HR15" i="16"/>
  <c r="HR14" i="16"/>
  <c r="HR12" i="16"/>
  <c r="AX12" i="16"/>
  <c r="EQ7" i="15"/>
  <c r="DK15" i="12"/>
  <c r="DJ15" i="12"/>
  <c r="DF15" i="12"/>
  <c r="DC15" i="12"/>
  <c r="CZ15" i="12"/>
  <c r="CT15" i="12"/>
  <c r="CN15" i="12"/>
  <c r="CK15" i="12"/>
  <c r="CH15" i="12"/>
  <c r="CE15" i="12"/>
  <c r="CB15" i="12"/>
  <c r="BY15" i="12"/>
  <c r="BV15" i="12"/>
  <c r="BS15" i="12"/>
  <c r="BM15" i="12"/>
  <c r="BJ15" i="12"/>
  <c r="BG15" i="12"/>
  <c r="BD15" i="12"/>
  <c r="H15" i="12"/>
  <c r="DK14" i="12"/>
  <c r="DJ14" i="12"/>
  <c r="DF14" i="12"/>
  <c r="DC14" i="12"/>
  <c r="CZ14" i="12"/>
  <c r="CT14" i="12"/>
  <c r="CN14" i="12"/>
  <c r="CK14" i="12"/>
  <c r="CH14" i="12"/>
  <c r="CE14" i="12"/>
  <c r="CB14" i="12"/>
  <c r="BY14" i="12"/>
  <c r="BS14" i="12"/>
  <c r="BM14" i="12"/>
  <c r="BJ14" i="12"/>
  <c r="BG14" i="12"/>
  <c r="BD14" i="12"/>
  <c r="H14" i="12"/>
  <c r="DK13" i="12"/>
  <c r="DJ13" i="12"/>
  <c r="DF13" i="12"/>
  <c r="DC13" i="12"/>
  <c r="CZ13" i="12"/>
  <c r="CT13" i="12"/>
  <c r="CN13" i="12"/>
  <c r="CK13" i="12"/>
  <c r="CH13" i="12"/>
  <c r="CE13" i="12"/>
  <c r="CB13" i="12"/>
  <c r="BY13" i="12"/>
  <c r="BS13" i="12"/>
  <c r="BM13" i="12"/>
  <c r="BJ13" i="12"/>
  <c r="BG13" i="12"/>
  <c r="BD13" i="12"/>
  <c r="H13" i="12"/>
  <c r="DK12" i="12"/>
  <c r="DJ12" i="12"/>
  <c r="DF12" i="12"/>
  <c r="DC12" i="12"/>
  <c r="CZ12" i="12"/>
  <c r="CT12" i="12"/>
  <c r="CN12" i="12"/>
  <c r="CK12" i="12"/>
  <c r="CH12" i="12"/>
  <c r="CE12" i="12"/>
  <c r="CB12" i="12"/>
  <c r="BY12" i="12"/>
  <c r="BS12" i="12"/>
  <c r="BM12" i="12"/>
  <c r="BJ12" i="12"/>
  <c r="BG12" i="12"/>
  <c r="BD12" i="12"/>
  <c r="H12" i="12"/>
  <c r="DK11" i="12"/>
  <c r="DJ11" i="12"/>
  <c r="DF11" i="12"/>
  <c r="DC11" i="12"/>
  <c r="CZ11" i="12"/>
  <c r="CT11" i="12"/>
  <c r="CN11" i="12"/>
  <c r="CK11" i="12"/>
  <c r="CH11" i="12"/>
  <c r="CE11" i="12"/>
  <c r="CB11" i="12"/>
  <c r="BY11" i="12"/>
  <c r="BS11" i="12"/>
  <c r="BM11" i="12"/>
  <c r="BJ11" i="12"/>
  <c r="BG11" i="12"/>
  <c r="BD11" i="12"/>
  <c r="H11" i="12"/>
  <c r="DK10" i="12"/>
  <c r="DJ10" i="12"/>
  <c r="DF10" i="12"/>
  <c r="DC10" i="12"/>
  <c r="CZ10" i="12"/>
  <c r="CT10" i="12"/>
  <c r="CN10" i="12"/>
  <c r="CK10" i="12"/>
  <c r="CH10" i="12"/>
  <c r="CE10" i="12"/>
  <c r="CB10" i="12"/>
  <c r="BY10" i="12"/>
  <c r="BV10" i="12"/>
  <c r="BS10" i="12"/>
  <c r="BM10" i="12"/>
  <c r="BJ10" i="12"/>
  <c r="BG10" i="12"/>
  <c r="H10" i="12"/>
  <c r="DK9" i="12"/>
  <c r="DJ9" i="12"/>
  <c r="DF9" i="12"/>
  <c r="DC9" i="12"/>
  <c r="CZ9" i="12"/>
  <c r="CT9" i="12"/>
  <c r="CN9" i="12"/>
  <c r="CK9" i="12"/>
  <c r="CH9" i="12"/>
  <c r="CE9" i="12"/>
  <c r="CB9" i="12"/>
  <c r="BY9" i="12"/>
  <c r="BV9" i="12"/>
  <c r="BS9" i="12"/>
  <c r="BM9" i="12"/>
  <c r="BJ9" i="12"/>
  <c r="BG9" i="12"/>
  <c r="BD9" i="12"/>
  <c r="N9" i="12"/>
  <c r="H9" i="12"/>
  <c r="AO14" i="11"/>
  <c r="AO13" i="11"/>
  <c r="AO12" i="11"/>
  <c r="AO11" i="11"/>
  <c r="AO10" i="11"/>
  <c r="AO9" i="11"/>
  <c r="AO8" i="11"/>
  <c r="AO7" i="11"/>
  <c r="AO6" i="11"/>
  <c r="AO5" i="11"/>
  <c r="AO4" i="11"/>
  <c r="H43" i="8"/>
  <c r="G43" i="8"/>
  <c r="F43" i="8"/>
  <c r="E43" i="8"/>
  <c r="D43" i="8"/>
  <c r="C43" i="8"/>
  <c r="AP27" i="7"/>
  <c r="AP26" i="7"/>
  <c r="AP24" i="7"/>
  <c r="AP23" i="7"/>
  <c r="AP22" i="7"/>
  <c r="AP21" i="7"/>
  <c r="AP18" i="7"/>
  <c r="AP17" i="7"/>
  <c r="AP16" i="7"/>
  <c r="AP15" i="7"/>
  <c r="AP14" i="7"/>
  <c r="AP13" i="7"/>
  <c r="AP12" i="7"/>
  <c r="AP11" i="7"/>
  <c r="AP10" i="7"/>
  <c r="AP9" i="7"/>
  <c r="AP8" i="7"/>
  <c r="AP7" i="7"/>
  <c r="AP6" i="7"/>
  <c r="AP5" i="7"/>
  <c r="AF46" i="3"/>
  <c r="CO46" i="3"/>
  <c r="CK46" i="3"/>
  <c r="CE46" i="3"/>
  <c r="AD41" i="3"/>
  <c r="AF40" i="3"/>
  <c r="AD40" i="3"/>
  <c r="AF39" i="3"/>
  <c r="AD39" i="3"/>
  <c r="AF38" i="3"/>
  <c r="AD38" i="3"/>
  <c r="AF37" i="3"/>
  <c r="AD37" i="3"/>
  <c r="AF36" i="3"/>
  <c r="AD36" i="3"/>
  <c r="AF35" i="3"/>
  <c r="AD35" i="3"/>
  <c r="AF34" i="3"/>
  <c r="AD34" i="3"/>
  <c r="AF33" i="3"/>
  <c r="AF28" i="3"/>
  <c r="AD28" i="3"/>
  <c r="AF27" i="3"/>
  <c r="AD27" i="3"/>
  <c r="AF26" i="3"/>
  <c r="AD26" i="3"/>
  <c r="AF25" i="3"/>
  <c r="AD25" i="3"/>
  <c r="AF21" i="3"/>
  <c r="AD21" i="3"/>
  <c r="AF18" i="3"/>
  <c r="AD18" i="3"/>
  <c r="AF17" i="3"/>
  <c r="AD17" i="3"/>
  <c r="AF16" i="3"/>
  <c r="AD16" i="3"/>
  <c r="AF15" i="3"/>
  <c r="AD15" i="3"/>
  <c r="CK11" i="3"/>
  <c r="BT11" i="3"/>
  <c r="BT46" i="3" s="1"/>
  <c r="AF11" i="3"/>
  <c r="AD11" i="3"/>
  <c r="AB11" i="3"/>
  <c r="Y11" i="3"/>
  <c r="W11" i="3"/>
  <c r="O11" i="3"/>
  <c r="G11" i="3"/>
  <c r="E11" i="3"/>
  <c r="M6" i="2"/>
  <c r="L6" i="2"/>
  <c r="G6" i="2"/>
  <c r="M5" i="2"/>
  <c r="L5" i="2"/>
  <c r="G5" i="2"/>
  <c r="KN14" i="19" l="1"/>
  <c r="KN15" i="19"/>
  <c r="KO15" i="19" s="1"/>
  <c r="DL15" i="12"/>
  <c r="G30" i="2"/>
  <c r="DL9" i="12"/>
  <c r="DL10" i="12"/>
  <c r="DL11" i="12"/>
  <c r="DL12" i="12"/>
  <c r="DL13" i="12"/>
  <c r="DL14" i="12"/>
  <c r="P11" i="3"/>
  <c r="M43" i="21"/>
  <c r="KN13" i="19"/>
  <c r="KO16" i="19" s="1"/>
  <c r="F43" i="21"/>
  <c r="AD46" i="3"/>
  <c r="KN12" i="19"/>
  <c r="KO12" i="19" s="1"/>
  <c r="KO14" i="19" l="1"/>
  <c r="Q11" i="3"/>
  <c r="P46" i="3"/>
  <c r="Q46" i="3" s="1"/>
  <c r="CG11" i="3"/>
  <c r="AH11" i="3"/>
  <c r="CA11" i="3"/>
  <c r="CA46" i="3"/>
  <c r="CG46" i="3" l="1"/>
  <c r="AH46" i="3"/>
</calcChain>
</file>

<file path=xl/sharedStrings.xml><?xml version="1.0" encoding="utf-8"?>
<sst xmlns="http://schemas.openxmlformats.org/spreadsheetml/2006/main" count="4397" uniqueCount="1210">
  <si>
    <t>№ п/п</t>
  </si>
  <si>
    <t>Наименование медицинской организации (МО), на базе которой создается центр/отделение</t>
  </si>
  <si>
    <t>Основной государственный регистрационный номер МО</t>
  </si>
  <si>
    <t>Приказ ДЗ ХМАО-Югры о создании структурного подразделения</t>
  </si>
  <si>
    <t>Номер приказа ДЗ ХМАО-Югры о создании структурного подразделения</t>
  </si>
  <si>
    <t>Дата  приказа ДЗ ХМАО-Югры о создании структурного подразделения               (дд.мм.гггг)</t>
  </si>
  <si>
    <t>Наименование структурного подразделения (региональный/ межрайонный (районный) центр, отделение)</t>
  </si>
  <si>
    <t>Приказ МО о создании структурного подразделения</t>
  </si>
  <si>
    <t>Номер приказа МО о создании структурного подразделения</t>
  </si>
  <si>
    <t>Дата приказа МО о создании структурного подразделения  (дд.мм.гггг)</t>
  </si>
  <si>
    <t xml:space="preserve">Регистрационный номер лицензии МО согласно выписке
из реестра лицензий
</t>
  </si>
  <si>
    <t> </t>
  </si>
  <si>
    <t>БУ Новоаганская РБ</t>
  </si>
  <si>
    <t>«О создании Окружного эндокринологического центра в Ханты-Мансийском автономном округе – Югре</t>
  </si>
  <si>
    <t> № 1439</t>
  </si>
  <si>
    <t>26 сентября  2023 г. </t>
  </si>
  <si>
    <t>РЭЦ</t>
  </si>
  <si>
    <t>О создании Окружного эндокринологического центра в БУ «Сургутская окружная клиническая больница»  </t>
  </si>
  <si>
    <t>№ 993</t>
  </si>
  <si>
    <t>08 Декабря 2023 г. </t>
  </si>
  <si>
    <t>«О создании межрайонных эндокринологических центровв Ханты-Мансийском автономном округе – Югре» </t>
  </si>
  <si>
    <t> № 1436  </t>
  </si>
  <si>
    <t>10 октября 2024 г.</t>
  </si>
  <si>
    <t>МЭЦ</t>
  </si>
  <si>
    <t>О создании межрайонного эндокринологического центра на базе эндокринологического отделения в БУ «Нижневартовская  окружная клиническая больница»  </t>
  </si>
  <si>
    <t>№ 454</t>
  </si>
  <si>
    <t>10 декабря 2024 г. </t>
  </si>
  <si>
    <t>АУ «Советская районная больница»</t>
  </si>
  <si>
    <t>БУ «Белоярская районная больница»</t>
  </si>
  <si>
    <t>БУ «Берёзовская районная больница»</t>
  </si>
  <si>
    <t>БУ «Игримская районная больница»</t>
  </si>
  <si>
    <t>БУ «Когалымская городская больница»</t>
  </si>
  <si>
    <t>БУ «Кондинская районная больница»</t>
  </si>
  <si>
    <t>БУ «Лангепасская городская больница»</t>
  </si>
  <si>
    <t>БУ «Лянторская городская больница»</t>
  </si>
  <si>
    <t>БУ «Мегионская городская больница»</t>
  </si>
  <si>
    <t>БУ «Нефтеюганская районная больница»</t>
  </si>
  <si>
    <t>БУ «Нефтеюганская окружная больница имени В.И. Яцкив»</t>
  </si>
  <si>
    <t>БУ «Нижневартовская городская детская поликлиника»</t>
  </si>
  <si>
    <t>БУ «Нижневартовская городская поликлиника»</t>
  </si>
  <si>
    <t>БУ «Нижневартовская районная больница»</t>
  </si>
  <si>
    <t>БУ «Нижнесортымская участковая больница»</t>
  </si>
  <si>
    <t>БУ «Няганьская городская поликлиника»</t>
  </si>
  <si>
    <t>БУ «Окружная клиническая поликлиника»</t>
  </si>
  <si>
    <t>БУ «Октябрьская районная больница»</t>
  </si>
  <si>
    <t>БУ «Пионерская районная больница»</t>
  </si>
  <si>
    <t>БУ «Покачёвская городская больница»</t>
  </si>
  <si>
    <t>БУ «Пыть-Яхская окружная клиническая больница»</t>
  </si>
  <si>
    <t>БУ «Радужнинская городская больница»</t>
  </si>
  <si>
    <t>БУ «Сургутская городская клиническая поликлиника №1»</t>
  </si>
  <si>
    <t>БУ «Сургутская городская клиническая поликлиника №2»</t>
  </si>
  <si>
    <t>БУ «Сургутская городская клиническая поликлиника №3»</t>
  </si>
  <si>
    <t>БУ «Сургутская городская клиническая поликлиника №4»</t>
  </si>
  <si>
    <t>БУ «Сургутская городская клиническая поликлиника №5»</t>
  </si>
  <si>
    <t>БУ «Урайская городская клиническая больница»</t>
  </si>
  <si>
    <t>БУ «Угутская участковая больница»</t>
  </si>
  <si>
    <t>БУ «Фёдоровская городская больница»</t>
  </si>
  <si>
    <t>БУ «Ханты-Мансийская районная больница»</t>
  </si>
  <si>
    <t>БУ «Центр общей врачебной практики»</t>
  </si>
  <si>
    <t>БУ «Югорская городская больница»</t>
  </si>
  <si>
    <t>ЛО41-01193-86/00345141</t>
  </si>
  <si>
    <t>БУ «Сургутская районная поликлиника»</t>
  </si>
  <si>
    <t>№</t>
  </si>
  <si>
    <t>код МО</t>
  </si>
  <si>
    <t>ФИО телефон исполнителя</t>
  </si>
  <si>
    <t>Диагнозов в регистре</t>
  </si>
  <si>
    <t>ДН физических лиц</t>
  </si>
  <si>
    <t>ДН по диагнозам</t>
  </si>
  <si>
    <t>Соотношение диагнозов к физ лицам</t>
  </si>
  <si>
    <t>Охват ДН СД</t>
  </si>
  <si>
    <t>факт</t>
  </si>
  <si>
    <t>план</t>
  </si>
  <si>
    <t>испол. В процентах</t>
  </si>
  <si>
    <t>план к впервые выявленным</t>
  </si>
  <si>
    <t>АУ "Советская районная больница"</t>
  </si>
  <si>
    <t>Андреева А.Г. (34675)62089, Васильева Н.М. 89048856301</t>
  </si>
  <si>
    <t>БУ "Белоярская районная больница"</t>
  </si>
  <si>
    <t>Журавлева Анастасия Александровна 89220795842</t>
  </si>
  <si>
    <t>БУ "Берёзовская районная больница"</t>
  </si>
  <si>
    <t>Смирнова А.С. 8/34674/2-31-23</t>
  </si>
  <si>
    <t>БУ "Когалымская городская больница"</t>
  </si>
  <si>
    <t>Луговская Виктория Викторовна//8-950-519-15-45</t>
  </si>
  <si>
    <t>4 ребенка</t>
  </si>
  <si>
    <t>БУ "Кондинская районная больница"</t>
  </si>
  <si>
    <t>Согрина Алёна Юрьевна 89505124727</t>
  </si>
  <si>
    <t>БУ "Лангепасская городская больница"</t>
  </si>
  <si>
    <t>БУ "Мегионская городская больница"</t>
  </si>
  <si>
    <t>Айгумова Аминат Магомедовна 8- 950-506-13-40</t>
  </si>
  <si>
    <t>БУ "Нефтеюганская окружная клиническая больница им. В.И. Яцкив"</t>
  </si>
  <si>
    <t>Утин Владимир Владимирович 89198058604</t>
  </si>
  <si>
    <t>БУ "Нефтеюганская районная больница"</t>
  </si>
  <si>
    <t>Филатова Елена Владимировна 89825087919</t>
  </si>
  <si>
    <t>БУ "Нижневартовская городская поликлиника"</t>
  </si>
  <si>
    <t>Хасаев Руслан Гаджибекович 8-982-548-99-25; Набиуллина Елена Ахмедьяновна 83466416062</t>
  </si>
  <si>
    <t>БУ "Нижневартовская районная больница"</t>
  </si>
  <si>
    <t>Ахметшина Г.М.+79177835278</t>
  </si>
  <si>
    <t>БУ "Няганская городская поликлиника"</t>
  </si>
  <si>
    <t>Мусихина М. С. 5-45-30 доб 214</t>
  </si>
  <si>
    <t>БУ "Няганская городская детоская поликлиника"</t>
  </si>
  <si>
    <t>Ильичева ТВ 26003 доб 321</t>
  </si>
  <si>
    <t>БУ "Окружная клиническая больница"</t>
  </si>
  <si>
    <t>Синякова Елена Владимировна 365365 доб 2454</t>
  </si>
  <si>
    <t>БУ "Октябрьская районная больница"</t>
  </si>
  <si>
    <t>Дикалюк И.А 89292409381</t>
  </si>
  <si>
    <t>БУ "Пыть-Яхская окружная клиническая больница"</t>
  </si>
  <si>
    <t>Байголова Т.Г </t>
  </si>
  <si>
    <t>БУ "Радужнинская городская больница"</t>
  </si>
  <si>
    <t>Опря Д.Р. т.89825476639</t>
  </si>
  <si>
    <t>БУ "Сургутская городская клиническая поликлиника № 1"</t>
  </si>
  <si>
    <t>Фахрутдинова Л.Р. 83462550289 (1471) Зиненко М.О. 83462550762 (1140)</t>
  </si>
  <si>
    <t>БУ "Сургутская городская клиническая поликлиника № 2"</t>
  </si>
  <si>
    <t>Султанова А.К., 89224302677</t>
  </si>
  <si>
    <t>БУ "Сургутская городская клиническая поликлиника № 3"</t>
  </si>
  <si>
    <t>Гридина Дина Олеговна, 89227936501</t>
  </si>
  <si>
    <t>БУ "Сургутская городская клиническая поликлиника № 4"</t>
  </si>
  <si>
    <t>Марченко И.С. 8(346)294-32-99 доб. 13-59</t>
  </si>
  <si>
    <t>БУ "Сургутская городская клиническая поликлиника № 5"</t>
  </si>
  <si>
    <t>БУ "Урайская городская клиническая больница"</t>
  </si>
  <si>
    <t>Шмакова Юлия Юрьевна 8(34676)9-13-12 доб 151</t>
  </si>
  <si>
    <t>БУ "Югорская городская больница"</t>
  </si>
  <si>
    <t>Габзалилова М.В . 89058645301</t>
  </si>
  <si>
    <t>БУ "Нижневартовская городская детская поликлиника"</t>
  </si>
  <si>
    <t>Успехова Юлия Дмитриевна +79044603325</t>
  </si>
  <si>
    <t>ИТОГО</t>
  </si>
  <si>
    <t>справочно*</t>
  </si>
  <si>
    <t>Код тарифа</t>
  </si>
  <si>
    <t>Наименование тарифа</t>
  </si>
  <si>
    <t>Тарифы, руб.</t>
  </si>
  <si>
    <t>Уровни оказания медицинской помощи</t>
  </si>
  <si>
    <t>I уровень</t>
  </si>
  <si>
    <t>II уровень</t>
  </si>
  <si>
    <t>III уровень</t>
  </si>
  <si>
    <t>SHSDV1</t>
  </si>
  <si>
    <t>Комплексное посещение школы сахарного диабета (взрослые с сахарным диабетом 1 типа)*</t>
  </si>
  <si>
    <t>SHSDV2</t>
  </si>
  <si>
    <t>Комплексное посещение школы сахарного диабета (взрослые с сахарным диабетом 2 типа)**</t>
  </si>
  <si>
    <t>SHSDD</t>
  </si>
  <si>
    <t>Комплексное посещение школы сахарного диабета (дети)***</t>
  </si>
  <si>
    <t>Территория</t>
  </si>
  <si>
    <t>2023 год</t>
  </si>
  <si>
    <t>2024 год</t>
  </si>
  <si>
    <t>Динамика отчетный период / АППГ</t>
  </si>
  <si>
    <t>Вывод: за отчетный период показатели смертности характеризуются:</t>
  </si>
  <si>
    <t>таблица 21</t>
  </si>
  <si>
    <t xml:space="preserve">Структура IV класса код МКБ Е </t>
  </si>
  <si>
    <t>Структура класса САХАРНЫЙ ДИАБЕТ                                                                                                                               код МКБ Е 10 - Е11 (расчет от столбца AM,AN)</t>
  </si>
  <si>
    <t>Всего                                       Код МКБ Е (Первоначальная причина смерти)</t>
  </si>
  <si>
    <t>из них Ожирение  Е 66  (мед. Св-во о смерти, строка I в)</t>
  </si>
  <si>
    <t>из них СД  (мед. Св-во о смерти, строка I в)</t>
  </si>
  <si>
    <t>Прочие   (мед. Св-во о смерти, строка I в)</t>
  </si>
  <si>
    <t xml:space="preserve">Е 10.0-Е14.0          (мед. Св-во о смерти, строка I в)     </t>
  </si>
  <si>
    <t xml:space="preserve">Е 10.2-Е14.2                   (мед. Св-во о смерти, строка I в)     </t>
  </si>
  <si>
    <t xml:space="preserve">Е 10.5-Е14.5              (мед. Св-во о смерти, строка I в)     </t>
  </si>
  <si>
    <t>4. в структуре смертности по показателю «сахарный диабет» (мед. св-во о смерти, стро-ка I в) по показателю:</t>
  </si>
  <si>
    <t>абс</t>
  </si>
  <si>
    <t>%</t>
  </si>
  <si>
    <t>Кондинский район</t>
  </si>
  <si>
    <t>по показателю «Всего зарегистрировано по классу IV «Болезни эндокринной системы, расстройства питания и нарушения обмена веществ» 14 чел., 100%., что ниже  на _12,5% в сравнении с показателями АППГ</t>
  </si>
  <si>
    <t>по показателю «Всего зарегистрировано по классу IV «Болезни эндокринной системы, расстройства питания и нарушения обмена веществ» _0чел, что составляет 0 % от общего числа умерших по данному классу, что выше  на 0 (%) в сравнении с показателями АППГ</t>
  </si>
  <si>
    <t>3. по показателю «Всего зарегистрировано по классу IV «Болезни эндокринной системы …» / из них «сахарный диабет» (мед. Св-во о смерти, строка I в) 14 чел., что со-ставляет 100% от общего числа умерших по данному классу, что выше / ниже на 12,5(%) в сравнении с показателями АППГ</t>
  </si>
  <si>
    <r>
      <rPr>
        <sz val="8"/>
        <rFont val="Times New Roman"/>
        <family val="1"/>
        <charset val="204"/>
      </rPr>
      <t xml:space="preserve">• Е10.7-Е14.7 и прочие (мед. Св-во о смерти, строки: I в) составляет 14чел., что соответствует 100 %, что выше / </t>
    </r>
    <r>
      <rPr>
        <u/>
        <sz val="8"/>
        <rFont val="Times New Roman"/>
        <family val="1"/>
        <charset val="204"/>
      </rPr>
      <t>ниже</t>
    </r>
    <r>
      <rPr>
        <sz val="8"/>
        <rFont val="Times New Roman"/>
        <family val="1"/>
        <charset val="204"/>
      </rPr>
      <t xml:space="preserve"> на 12,5(%) в сравнении с показателями АППГ;</t>
    </r>
  </si>
  <si>
    <t>Нефтеюганский район</t>
  </si>
  <si>
    <t>по показателю «Всего зарегистрировано по классу IV «Болезни эндокринной системы, расстройства питания и нарушения обмена веществ» ___5_ чел., - __6____ чел., что выше  на __20_ (%) в сравнении с показателями АППГ</t>
  </si>
  <si>
    <t>2. по показателю «Всего зарегистрировано по классу IV «Болезни эндокринной системы …» / из них «ожирение» (мед. Св-во о смерти, строка I в) ___0__ чел., что составляет ___0__ % от общего числа умерших по данному классу, что выше  на __0_ (%) в сравнении с показателями АПП</t>
  </si>
  <si>
    <t>• «Е10.0-Е14.0 (мед. Св-во о смерти, строки: I в) составляет ____0__чел., что соответ-ствует _____0_ %, что выше / ниже на __-100_(%) в сравнении с показателями АППГ;</t>
  </si>
  <si>
    <t>• Е10.2-Е14.2 (мед. Св-во о смерти, строки: I в) составляет ____1__чел., что выше / ниже на __100_ (%) в сравнении с показателями АППГ;</t>
  </si>
  <si>
    <t>• Е10.5-Е14.5 (мед. Св-во о смерти, строки: I в) 0 чел., что соответ-ствует ___0__ %, что выше / ниже на __-100_ (%) в сравнении с показателями АППГ;</t>
  </si>
  <si>
    <t>• «из них острые и терминальные б-ни с-мы кровообращения (мед. Св-во о смерти, строки: I а), I б)) составляет ___2___чел., что соответствует ___33___ %, что выше  на __0_ (%) в сравнении с показателями АППГ</t>
  </si>
  <si>
    <t>Нижневартовский район</t>
  </si>
  <si>
    <t>Октябрьский район</t>
  </si>
  <si>
    <t>Советский район</t>
  </si>
  <si>
    <t>1. по показателю «Всего зарегистрировано по классу IV «Болезни эндокринной системы, расстройства питания и нарушения обмена веществ» 11 чел., - 12 чел. (________ %), что ниже  на 8% в сравнении с показателями АППГ</t>
  </si>
  <si>
    <t>• Е10.7-Е14.7 и прочие (мед. Св-во о смерти, строки: I в) составляет 11 чел., что соответствует 100 %, что ниже  на 8% в сравнении с показателями АППГ;</t>
  </si>
  <si>
    <t>• «из них острые и терминальные б-ни с-мы кровообращения (мед. Св-во о смерти, строки: I а), I б)) составляет 3 чел., что соответствует 27 %, что выше  на 59% в сравнении с показателями АППГ</t>
  </si>
  <si>
    <t>Сургутский район</t>
  </si>
  <si>
    <t>г. Когалым</t>
  </si>
  <si>
    <t>г. Лангепас</t>
  </si>
  <si>
    <t>г. Мегион</t>
  </si>
  <si>
    <t>Айгумова А.М. 89505061340</t>
  </si>
  <si>
    <t>г. Нягань</t>
  </si>
  <si>
    <t>Мазницына И. А. 89825141775</t>
  </si>
  <si>
    <t>г. Пыть-Ях</t>
  </si>
  <si>
    <t>г. Радужный</t>
  </si>
  <si>
    <t>г. Югорск</t>
  </si>
  <si>
    <t>г. Нефтеюганск</t>
  </si>
  <si>
    <t>г. Нижневартовск</t>
  </si>
  <si>
    <t>1 чел., - 1 чел. (100 %), что выше на 100 (%) в сравнении с показателями АППГ</t>
  </si>
  <si>
    <t>-</t>
  </si>
  <si>
    <t>Марченко Инна Сергеевна, 8-3462-94-32-99, доб 1359</t>
  </si>
  <si>
    <t xml:space="preserve">Всего ХМАО   </t>
  </si>
  <si>
    <t xml:space="preserve"> из них острые и терминальные б-ни с-мы кровообращения    (мед. Св-во о смерти,  строки:   I а), I б) *</t>
  </si>
  <si>
    <t>I21-I22 Острый инфаркт миокaрдa</t>
  </si>
  <si>
    <t>I24.- Другие формы острой ишемической болезни сердца</t>
  </si>
  <si>
    <t>I26.- Легочная эмболия</t>
  </si>
  <si>
    <t>I30.- Острый перикардит</t>
  </si>
  <si>
    <t>I33.- Острый и подострый эндокардит</t>
  </si>
  <si>
    <t>I40.- Острый миокардит</t>
  </si>
  <si>
    <t>I44.- Предсердно-желудочковая [атриовентрикулярная] блокада и</t>
  </si>
  <si>
    <t>блокада левой ножки пучка Гиса</t>
  </si>
  <si>
    <t>I45.- Другие нарушения проводимости</t>
  </si>
  <si>
    <t>I46.- Остановка сердца</t>
  </si>
  <si>
    <t>I47.- Пароксизмальная тахикардия</t>
  </si>
  <si>
    <t>I48 Фибрилляция и трепетание предсердий</t>
  </si>
  <si>
    <t>I49.- Другие нарушения сердечного ритма</t>
  </si>
  <si>
    <t>I50.- Сердечная недостаточность</t>
  </si>
  <si>
    <t>I51.8 Другие неточно обозначенные болезни сердца</t>
  </si>
  <si>
    <t>I60-I68 Цереброваскулярные болезни, кроме относящихся к под-</t>
  </si>
  <si>
    <t>рубрикам I67.0-I67.5 и I67.9</t>
  </si>
  <si>
    <t>II. Качество ведения регионального сегмента федерального регистра сахарного диабета</t>
  </si>
  <si>
    <t>Таблица 14</t>
  </si>
  <si>
    <t>ЛПУ</t>
  </si>
  <si>
    <t>Ранг ЛПУ в рейтинге региона</t>
  </si>
  <si>
    <t>На учете</t>
  </si>
  <si>
    <t>Суммарное кол-во баллов</t>
  </si>
  <si>
    <t>БАЛЛЫ</t>
  </si>
  <si>
    <t>ДАННЫЕ</t>
  </si>
  <si>
    <t>Дублей</t>
  </si>
  <si>
    <t>Ошибочных соц. дем.</t>
  </si>
  <si>
    <t>Нерациональных терапий</t>
  </si>
  <si>
    <t>Наличие визитов за год</t>
  </si>
  <si>
    <t>Наличие сведений об Hba1C за год</t>
  </si>
  <si>
    <t>Коррекция терапии за год</t>
  </si>
  <si>
    <t>Выявляемость  за год</t>
  </si>
  <si>
    <t>Дублей, шт.</t>
  </si>
  <si>
    <t>Ошибочных соц. дем., шт.</t>
  </si>
  <si>
    <t>Нерациональных терапий, шт.</t>
  </si>
  <si>
    <t>Наличие визитов за год, %</t>
  </si>
  <si>
    <t>Наличие сведений об Hba1C за год, %</t>
  </si>
  <si>
    <t>Коррекция терапии за год,%</t>
  </si>
  <si>
    <t>Выявляемость  за год, %</t>
  </si>
  <si>
    <t>АУ «Советская РБ»</t>
  </si>
  <si>
    <t>АУ «Советская РБ»; «Коммунистическая УБ»</t>
  </si>
  <si>
    <t>БУ «Белоярская РБ»</t>
  </si>
  <si>
    <t>БУ «Берёзовская РБ»</t>
  </si>
  <si>
    <t>БУ «Игримская РБ»</t>
  </si>
  <si>
    <t>БУ «Когалымская ГБ»</t>
  </si>
  <si>
    <t>БУ «Кондинская РБ»</t>
  </si>
  <si>
    <t>БУ «Лангепасская ГБ»</t>
  </si>
  <si>
    <t>БУ «Лянторская ГБ»</t>
  </si>
  <si>
    <t>БУ «Мегионская ГБ»</t>
  </si>
  <si>
    <t>БУ «Мегионская ГБ»; ДГБ</t>
  </si>
  <si>
    <t>БУ «Нефтеюганская РБ»</t>
  </si>
  <si>
    <t>БУ «Нефтеюганская ОБ им. В.И. Яцкив»</t>
  </si>
  <si>
    <t>БУ «Нижневартовская ГДП»</t>
  </si>
  <si>
    <t>БУ «Нижневартовская ГП №3»</t>
  </si>
  <si>
    <t>БУ «Нижневартовская ГП»; фил. №1</t>
  </si>
  <si>
    <t>БУ «Нижневартовская ГП»; фил. №2</t>
  </si>
  <si>
    <t>БУ «Нижневартовская РБ»</t>
  </si>
  <si>
    <t>БУ «Нижнесортымская УБ»</t>
  </si>
  <si>
    <t>БУ «Новоаганская РБ»</t>
  </si>
  <si>
    <t>БУ «Няганьская ГП»</t>
  </si>
  <si>
    <t>БУ «Няганьская ГП»; ДП</t>
  </si>
  <si>
    <t>БУ «Окружная КБ»</t>
  </si>
  <si>
    <t>БУ «Окружная КБ»; ДП</t>
  </si>
  <si>
    <t>БУ «Октябрьская РБ»</t>
  </si>
  <si>
    <t>БУ «Пионерская РБ»</t>
  </si>
  <si>
    <t>БУ «Покачёвская ГБ»</t>
  </si>
  <si>
    <t>БУ «Пыть-Яхская ОКБ»</t>
  </si>
  <si>
    <t>БУ «Радужнинская ГБ»</t>
  </si>
  <si>
    <t>БУ «Сургутская ГКП №1»</t>
  </si>
  <si>
    <t>БУ «Сургутская ГКП №1»; ДП</t>
  </si>
  <si>
    <t>БУ «Сургутская ГКП №2»</t>
  </si>
  <si>
    <t>БУ «Сургутская ГКП №3»</t>
  </si>
  <si>
    <t>БУ «Сургутская ГКП №4»</t>
  </si>
  <si>
    <t>БУ «Сургутская ГКП №4»; ДП</t>
  </si>
  <si>
    <t>БУ «Сургутская ГКП №5»</t>
  </si>
  <si>
    <t>БУ «Сургутская РП»</t>
  </si>
  <si>
    <t>БУ «Угутская УБ»</t>
  </si>
  <si>
    <t>БУ «Урайская ГКБ»</t>
  </si>
  <si>
    <t>БУ «Фёдоровская ГБ»</t>
  </si>
  <si>
    <t>БУ «Ханты-Мансийская РБ»; фил. п. Горноправдинск</t>
  </si>
  <si>
    <t>БУ «Ханты-Мансийская РБ»; фил. п. Кедровый</t>
  </si>
  <si>
    <t>БУ «Ханты-Мансийская РБ»; фил. п. Луговской</t>
  </si>
  <si>
    <t>БУ «Ханты-Мансийская РБ»; фил. п. Сибирский</t>
  </si>
  <si>
    <t>БУ «Ханты-Мансийская РБ»; фил. с. Кышик</t>
  </si>
  <si>
    <t>БУ «ЦОВП»</t>
  </si>
  <si>
    <t>БУ «Югорская ГБ»</t>
  </si>
  <si>
    <t>Нижневартовск ГО</t>
  </si>
  <si>
    <t>Сургут ГО</t>
  </si>
  <si>
    <t>Ханты-Мансийский р-н</t>
  </si>
  <si>
    <t>ЧУЗ «КБ «РЖД-Медицина» г. Сургут»</t>
  </si>
  <si>
    <t xml:space="preserve">Таблица 15  </t>
  </si>
  <si>
    <t>ПО ЛПУ</t>
  </si>
  <si>
    <t>По пациентам, абс </t>
  </si>
  <si>
    <t>По пациентам, %</t>
  </si>
  <si>
    <t>ЗАБ</t>
  </si>
  <si>
    <t>ОБН</t>
  </si>
  <si>
    <t>УМР</t>
  </si>
  <si>
    <t>Новых</t>
  </si>
  <si>
    <t>Обнов</t>
  </si>
  <si>
    <t>Визитов</t>
  </si>
  <si>
    <t>Ослож</t>
  </si>
  <si>
    <t>Терап</t>
  </si>
  <si>
    <t>Умер</t>
  </si>
  <si>
    <t>Ханты-Мансийский АО - Югра АО</t>
  </si>
  <si>
    <t>АУ «Советская РБ»; Агириш</t>
  </si>
  <si>
    <t>АУ «Советская РБ»; Зеленоборск</t>
  </si>
  <si>
    <t xml:space="preserve">Приложение № 5,6 </t>
  </si>
  <si>
    <t>ОРГАНИЗАЦИЯ ДЕЯТЕЛЬНОСТИ КАБИНЕТА "ШКОЛА ДЛЯ ПАЦИЕНТОВ С САХАРНЫМ ДИАБЕТОМ"</t>
  </si>
  <si>
    <t>Оснащение кабинета"Школа для больных сахарным диабетом" в соответствии с Приказом Министерства здравоохранения РФ от 13.03.2023 г. N 104 н "Об утверждении Порядка оказания медицинской помощи взрослому населению по профилю "эндокринология".</t>
  </si>
  <si>
    <t>РЕКОМЕНДУЕМЫЕ ШТАТНЫЕ НОРМАТИВЫ КАБИНЕТА "ШКОЛА ДЛЯ ПАЦИЕНТОВ С САХАРНЫМ ДИАБЕТОМ"</t>
  </si>
  <si>
    <t>БУ «Новоаганская районная больница»</t>
  </si>
  <si>
    <t>БУ «Няганьская городская детская поликлиника»</t>
  </si>
  <si>
    <t>ЧУЗ «КБ «РЖД-Медицина» г.Сургут»</t>
  </si>
  <si>
    <t>Наименование должности</t>
  </si>
  <si>
    <t>Фактическое количество, шт.</t>
  </si>
  <si>
    <t>N п/п</t>
  </si>
  <si>
    <t>всего</t>
  </si>
  <si>
    <t>Количество должностей</t>
  </si>
  <si>
    <t>1.</t>
  </si>
  <si>
    <t>Врач-эндокринолог</t>
  </si>
  <si>
    <t>0,5 должности на Школу</t>
  </si>
  <si>
    <t>2.</t>
  </si>
  <si>
    <t>Медицинская сестра</t>
  </si>
  <si>
    <t>1 должность на Школу</t>
  </si>
  <si>
    <t>*</t>
  </si>
  <si>
    <t>Наличие возможности подговки кадров в субьекте РФ (ХМАО)</t>
  </si>
  <si>
    <t>+</t>
  </si>
  <si>
    <t>Раздел 6. Разработка и реализация мероприятий, направленных на профилактику и ран-нее выявление заболеваний, в том числе сахарного диабета и узлового зоба
Перечислить проведенные мероприятия в отчетном году.</t>
  </si>
  <si>
    <t>на сайте ОКБ размещена информация о школе СД, расписании школы и темах занятий</t>
  </si>
  <si>
    <t>Проведенные мероприятия: 1. Лекции по профилактике  сахарного диабета - 10, число слушателей- 312; 2. Лекции по профилактике йоддефицитных заболеваний и узлового зоба - 10, число слушателей- 312.3. Размещено в СМИ 10 публикаций по профилактике сахарного диабета; 6 публикаций по профилактике йоддефицитных заболеваний и узлового зоба ; 4 Акции по профилактике сахарного диабета - 5 , число участников 500; 5. Распространено печатной продукции по профилактике сахарного диабета- 200 экземпляров; Распространено печатной продукции по профилактике йоддефицитных заболеваний и узлового зоба- 58 экземпляров.</t>
  </si>
  <si>
    <t>*В БУ « Сургутская городская клиническая поликлиника№2» «Школа здоровья для больных сахарным диабетом» организована в рамках Отделения медицинской профилактики.</t>
  </si>
  <si>
    <t>1..Проведение темаических  лекций с врачами раных специальностей, медицинскими сёстрами по диагностике, лечению СД и узлового зоба  2.. В официальных аккаунтах размещена информация, направленная на профилактику и раннее выявление СД, патологии щ.ж. 3. Размешение информации о "Школе  сахарного диабета" на  официльных сайтах. 4. Ведение "школы сахарного диабета".</t>
  </si>
  <si>
    <t>1. Размещена информация в СМИ- 1 публикация в газете «Знамя», соцсетях –выложено 10 постов, мэсенджерах: по клинике, диагностике сахарного диабета и узлового зоба, о работе школы «Сахарный диабет» в «Урайской городской клинической больнице»
2. Проведены беседы в трудовых коллективах, обществе инвалидов, в центрах досуга пенсионеров-7 бесед.
3. Приглашение пациентов для прохождения диспансеризации, первичных медицинских осмотров, путем направления с приемов, СМС рассылок.
4. Проведение первичных профилактических осмотров при приеме на работу и периодических медицинских осмотров в трудовых коллективах.
5.Проведены  занятия в школе сахарного диабета,обучено 549 человек
6. Проведены тематические семинары с участковыми терапевтами, медицинскими сестрами по диагностике, лечению сахарного диабета-2 семинара.
7.На сайте больницы, в разделе школы для пациентов выложены -видео школы сахарного диабета по типам, игра  «Хлебная тарелка».</t>
  </si>
  <si>
    <t>Все пациенты, обратившиеся в наше учреждение по любому поводу, проходят лабораторное обследование на глюкозу крови и глюкозу  мочи не менее 1 р в год; пациенты с ГБ, ожирением  проходят лабораторные обследования ежеквартально</t>
  </si>
  <si>
    <t>Проводится регулярно школа сахарного диабета, но формирования структурного подразделения до настоящего времени с выделением ставки врачу и медицинской сестре не проведено</t>
  </si>
  <si>
    <t>*В БУ «Югорская городская больница» «Школа здоровья для больных сахарным диабетом» организована в рамках работы отделения первичной медико-санитарной помощи.</t>
  </si>
  <si>
    <r>
      <rPr>
        <b/>
        <sz val="12"/>
        <color theme="1"/>
        <rFont val="Calibri"/>
        <family val="2"/>
        <charset val="204"/>
        <scheme val="minor"/>
      </rPr>
      <t>Раздел 7.</t>
    </r>
    <r>
      <rPr>
        <b/>
        <sz val="8"/>
        <color theme="1"/>
        <rFont val="Calibri"/>
        <family val="2"/>
        <charset val="204"/>
        <scheme val="minor"/>
      </rPr>
      <t xml:space="preserve"> Ведомственная экспертиза качества медицинской помощи
Кратко изложить, как поддерживается непрерывность экспертизы качества медицинской помощи больным эндокринологического профиля. Привести примеры ведомственных экспертиз в отчетном году и их результат</t>
    </r>
  </si>
  <si>
    <t>В соответствии с Приказом МЗ РФ № 231 от 19.03.2023 г. в медицинском учреждении проводится ведомственная экспертиза качества медицинской помощи больным эндокринологического профиля. В ноябре 2024 года проведено девять экспертиз качества медицинской помощи больным с сахарным диабетом 2 типа. По результатам экспертиз- нарушений оказания медицинской помощи не выявлено. Рекомендовано: Продолжить оказание медицинской помощи в соответствии со ст. 37 ФЗ "Об основах охраны здоровья граждан в РФ" в соответствии с положением об организации оказания медицинской помощи по видам медицинской помощи, в соответствии с порядком оказания медицинской помощи, на основе клинических рекомендаций, с учетом стандарта медицинской помощи.</t>
  </si>
  <si>
    <t>1.При обновлении данных пациента в Федеральном регистре Сахарный диабет, медицинская сестра, ответственная за внесение данных в регистр сообщает заведующему отделения первичной специализированной помощи № 1 врачу эндокринологу Шмаковой Ю.Ю. о нерациональных схемах терапии, рекомендуемых пациентам с сахарным диабетом, недостаточном объёме обновляемых данных.
2. Амбулаторные карты пациентов с нерациональной терапией, недостаточным объёмом вводимых данных (отсутствием контроля по НвА1с, ЛПНП, ЛПВП, креатинину, ТГ...)  берутся на проверку для проведения внутриведомственного контроля качества.
3. Внутриведомственный контроль качества проводится при завершении амбулаторного случая путем случайной выборки, либо при жалобе пациента.</t>
  </si>
  <si>
    <t>Внутренний контроль качества оказания медицинской помощи пациентам осуществляется путем случайной выборки амбулаторных карт</t>
  </si>
  <si>
    <t>СТАНДАРТ ОСНАЩЕНИЯ КАБИНЕТА "ШКОЛА ДЛЯ ПАЦИЕНТОВ С САХАРНЫМ ДИАБЕТОМ"</t>
  </si>
  <si>
    <t xml:space="preserve">N п/п </t>
  </si>
  <si>
    <t>Код вида Номенклатурной классификации &lt;1&gt;(при обновлении Номенклатурной классификации код вида может быть изменен)</t>
  </si>
  <si>
    <t xml:space="preserve">Наименование вида медицинского изделия в соответствии с номенклатурной классификацией </t>
  </si>
  <si>
    <t xml:space="preserve">Наименование оборудования (оснащения) </t>
  </si>
  <si>
    <t xml:space="preserve">Требуемое количество, шт. </t>
  </si>
  <si>
    <t>Всего</t>
  </si>
  <si>
    <t xml:space="preserve">Весы напольные, электронные </t>
  </si>
  <si>
    <t xml:space="preserve">(необходимо наличие одной из указанных позиций) </t>
  </si>
  <si>
    <t xml:space="preserve">Ростомер медицинский </t>
  </si>
  <si>
    <t xml:space="preserve">Аппарат электронный для измерения артериального давления с автоматическим накачиванием воздуха, стационарный </t>
  </si>
  <si>
    <t xml:space="preserve">Аппарат для измерения артериального давления </t>
  </si>
  <si>
    <t xml:space="preserve">Аппарат электронный для измерения артериального давления автоматический, портативный, с манжетой на палец </t>
  </si>
  <si>
    <t xml:space="preserve">Аппарат для измерения артериального давления электрический с ручным нагнетанием, стационарный </t>
  </si>
  <si>
    <t xml:space="preserve">Аппарат для измерения артериального давления электрический с ручным нагнетанием, портативный </t>
  </si>
  <si>
    <t xml:space="preserve">Аппарат электронный для измерения артериального давления автоматический, портативный, с манжетой на плечо/запястье </t>
  </si>
  <si>
    <t xml:space="preserve">Аппарат для измерения артериального давления анероидный механический </t>
  </si>
  <si>
    <t xml:space="preserve">Стетоскоп неавтоматизированный </t>
  </si>
  <si>
    <t xml:space="preserve">Система мониторинга глюкозы в крови для домашнего использования/использования у постели больного ИВД </t>
  </si>
  <si>
    <t xml:space="preserve">Глюкометр (анализатор) профессиональный (госпитальный, многопользовательский) </t>
  </si>
  <si>
    <t xml:space="preserve">Контейнер для отходов с биологическими загрязнениями </t>
  </si>
  <si>
    <t xml:space="preserve">Емкость для сбора медицинских отходов (в том числе емкость для утилизации игл) </t>
  </si>
  <si>
    <t xml:space="preserve">Контейнер для сбора колюще-режущих медицинских отходов (в том числе емкость для утилизации игл) </t>
  </si>
  <si>
    <t xml:space="preserve">Контейнер для цитотоксических отходов </t>
  </si>
  <si>
    <t xml:space="preserve">Пакет для сбора, хранения и транспортировки медицинских отходов </t>
  </si>
  <si>
    <t>да</t>
  </si>
  <si>
    <t xml:space="preserve">Скарификатор неавтоматический, одноразового использования </t>
  </si>
  <si>
    <t xml:space="preserve">Ланцеты для взятия крови из пальца </t>
  </si>
  <si>
    <t xml:space="preserve">Наконечник для ручки-скарификатора </t>
  </si>
  <si>
    <t xml:space="preserve">Лампа ультрафиолетовая бактерицидная </t>
  </si>
  <si>
    <t xml:space="preserve">Установка для обеззараживания и очистки воздуха или очистки воздуха и поверхностей </t>
  </si>
  <si>
    <t xml:space="preserve">Очиститель воздуха фильтрующий высокоэффективный, передвижной </t>
  </si>
  <si>
    <t xml:space="preserve">Очиститель воздуха фильтрующий высокоэффективный, стационарный </t>
  </si>
  <si>
    <t xml:space="preserve">Очиститель воздуха с электростатическим осаждением, передвижной </t>
  </si>
  <si>
    <t xml:space="preserve">Система кондиционирования </t>
  </si>
  <si>
    <t xml:space="preserve">Очиститель воздуха ультрафиолетовый </t>
  </si>
  <si>
    <t>&lt;1&gt; Часть 2 статьи 38 Федерального закона от 21 ноября 2011 г. N 323-ФЗ "Об основах охраны здоровья граждан в Российской Федерации".</t>
  </si>
  <si>
    <t>Раздел 1. Структура эндокринологической службы организации</t>
  </si>
  <si>
    <t>Коечный фонд, коек всего</t>
  </si>
  <si>
    <t>Примечание</t>
  </si>
  <si>
    <t>Медицинские организации</t>
  </si>
  <si>
    <t>Отчетный год 2024</t>
  </si>
  <si>
    <t>Динамика (отчетный год - год - 1)</t>
  </si>
  <si>
    <t>Амбулаторная служба:</t>
  </si>
  <si>
    <t>Стационар:</t>
  </si>
  <si>
    <r>
      <rPr>
        <sz val="8"/>
        <rFont val="Times New Roman"/>
        <family val="1"/>
        <charset val="204"/>
      </rPr>
      <t>лечение пациентов по профилю «эндокринология» осуществляется на базе терапевтических коек, врач-эндокринолог Мазницына И. А</t>
    </r>
    <r>
      <rPr>
        <sz val="10"/>
        <rFont val="Times New Roman"/>
        <family val="1"/>
        <charset val="204"/>
      </rPr>
      <t>.</t>
    </r>
  </si>
  <si>
    <t>Итого</t>
  </si>
  <si>
    <t>Раздел 2. Диагностические возможности медицинской организации</t>
  </si>
  <si>
    <t>Если проводится в МО, отметить знаком «+», если направляется по линии ОМС на исследование в иную МО - указать это учреждение</t>
  </si>
  <si>
    <t>Вид исследования</t>
  </si>
  <si>
    <t>Пероральный тест толерантности к глюкозе по цельной капиллярной крови</t>
  </si>
  <si>
    <t>БУ  "Няганская окружная больница"</t>
  </si>
  <si>
    <t> +</t>
  </si>
  <si>
    <t>Пероральный тест толерантности к глюкозе по венозной плазме</t>
  </si>
  <si>
    <t>АУ «Югорский центр профессиональной патологии»</t>
  </si>
  <si>
    <t>Исследование уровня гликированного гемоглобина в крови (HbA1c)</t>
  </si>
  <si>
    <t>БУ ХМАО-Югры "Сургутская окружная клиническая больница"</t>
  </si>
  <si>
    <t>АУ ХМАО-Югры "Центр профессиональной патологии"</t>
  </si>
  <si>
    <t>Исследование альбуминурии или соотношения альбумин/креатинин мочи</t>
  </si>
  <si>
    <t>направляем в СОКБ</t>
  </si>
  <si>
    <t>Исследование суточной протеинурии</t>
  </si>
  <si>
    <t>Исследование уровня ацетона крови</t>
  </si>
  <si>
    <t>ЛПЧУ "Клиника Лиива"</t>
  </si>
  <si>
    <t>Исследование кислотно-щелочного состояния (КЩС) крови в условиях РАО</t>
  </si>
  <si>
    <t>нет</t>
  </si>
  <si>
    <t>не применимо</t>
  </si>
  <si>
    <t>БУ "СОКЦОМиД"</t>
  </si>
  <si>
    <t>Исследование уровня тиреотропного гормона (ТТГ)</t>
  </si>
  <si>
    <t>Югорская ГБ, Советская РБ</t>
  </si>
  <si>
    <t>направляем в СОКБ, Авицена</t>
  </si>
  <si>
    <t>Исследование уровня свободного Т4 (сТ4)</t>
  </si>
  <si>
    <t>ЛПЧУ "Клиника Лиива"Исследование уровня фолликулостимулирующего гормона в сыворотке крови, уровня общего тестостерона в крови, уровня лютеинизирующего гормона в сыворотке крови, уровня общего эстрадиола в крови, уровня тиреоглобулина в крови, уровня инсулина плазмы крови, уровня паратиреоид-ного гормона в крови, уровня кальцитонина в крови, адре-нокортикотропного гормона в крови, уровня дегидроэпианд-ростерона сульфата в крови, уровня альдостерона в крови, уровня соматотропного гормона в крови, содержания стиму-лирующих антител к рецептору тиреотропного
гормона в крови, уровня инсулиноподобного ростового фак-тора I в крови, уровня ренина в крови, уровня 25-OH вита-мина Д в крови, уровня метанефринов в моче
"</t>
  </si>
  <si>
    <t>Исследование уровня свободного Т3 (сТ3)</t>
  </si>
  <si>
    <t>НОБ</t>
  </si>
  <si>
    <t>направляем в  Авицена</t>
  </si>
  <si>
    <t>Исследование уровня антител к тиреопероксидазе (АТ-ТПО)</t>
  </si>
  <si>
    <t>направляем в  СОКБ, Авицена</t>
  </si>
  <si>
    <t>Исследование уровня С-пептида</t>
  </si>
  <si>
    <t> -</t>
  </si>
  <si>
    <t>_</t>
  </si>
  <si>
    <t>МедЛаб</t>
  </si>
  <si>
    <t>Исследование уровня пролактина</t>
  </si>
  <si>
    <t>направляем в   Авицена</t>
  </si>
  <si>
    <t>Исследование уровня кортизола в крови или в суточной моче</t>
  </si>
  <si>
    <t>* (кровь)</t>
  </si>
  <si>
    <t>Другие гормональные исследования (указать какие)</t>
  </si>
  <si>
    <t>ЛГ, ФСГ, прогестерон, тестостерон, пролактин, ТТГ, Т4, Т3, АТ-ТПО, кортизол</t>
  </si>
  <si>
    <t>ФСГ, ЛГ, прогестерон, тестостерон, эстрадиол, паратиреоидный гормон, инсулин</t>
  </si>
  <si>
    <t>тестостерон</t>
  </si>
  <si>
    <t>ФСГ,ЛГ,тестостерон,прогестерон,эстрадиол</t>
  </si>
  <si>
    <t>ЛГ, ФСГ, тестостерон, прогестерон, ХГЧ,</t>
  </si>
  <si>
    <t>ФСГ, ЛГ, тестостерон, эстрадиол, прогестерон, пролактин, инсулин, тиреоглобулин, ИФР-1, ДЭА-С, АКТГ, 17-ОН-прогестерон</t>
  </si>
  <si>
    <t>ФСГ, ЛТГ, прогестерон, эстрадиол, тестостерон</t>
  </si>
  <si>
    <t xml:space="preserve">ФСГ, ЛГ, эстрадиол, тестостерон, ДЭАС, 17 ОН прогестерон, </t>
  </si>
  <si>
    <t>прогестерон, тестостерон</t>
  </si>
  <si>
    <t>ФСГ, ЛГ, эстрадиол, прогестерон</t>
  </si>
  <si>
    <t>ФСГ , лг </t>
  </si>
  <si>
    <t>(+ )ренин,              (+)альдостерон,    (+ )АКТГ,              (+) паратгормон,   (+)кальцитонин,       (-) Метанефрины, норметаневрины, ИФР-1, направляются в БУ "Сургутская окружная клиничекая больница"</t>
  </si>
  <si>
    <t>ФСГ, ЛГ, прогестерон, В-ХГЧ, паратгормон, тестостерон, эстрадиол, инсулин.</t>
  </si>
  <si>
    <t>ФСГ,ЛГ, эстрадиол, общий тестостерон, ДГЭА,17- он прогестерон,инсулин</t>
  </si>
  <si>
    <t>ИФР-1, АКТГ, 17-ОН, ренин, альдостерон, паратиреоидный гормон, ЛГ, ФСГ, эстрадиол, тестостерон</t>
  </si>
  <si>
    <t>паратгормон,витамин Д,тестостерон, ЛГ,ФСГ, эстрадиол, прогестерон </t>
  </si>
  <si>
    <t>Тестостерон,эстрадиол, прогестерон, витамин Д</t>
  </si>
  <si>
    <t> ФСГ, ЛГ, эстрадиол, 17-он прогестерон, тестостерон, ДГЭА</t>
  </si>
  <si>
    <t>Витамин Д, общ.тестостерон, св.тестостерон (направляем в СОКБ)</t>
  </si>
  <si>
    <t>УЗИ щитовидной железы</t>
  </si>
  <si>
    <t>БУ НГП</t>
  </si>
  <si>
    <t>Пункционная биопсия щитовидной железы под контролем УЗИ</t>
  </si>
  <si>
    <t>ОКБ г ХМ</t>
  </si>
  <si>
    <t>по направлению 057/у в Х-МансийскийООЦ</t>
  </si>
  <si>
    <t> по направлению в СОКБ г. Сургут</t>
  </si>
  <si>
    <t xml:space="preserve">по направлению 057/у в Нижневартовский Онкологический диспансер ул.Спортивная 9А </t>
  </si>
  <si>
    <t>направляем в БУ ХМАО-Югры “Нижневартовская окружная клиническая детская больница"</t>
  </si>
  <si>
    <t>БУ  НОД</t>
  </si>
  <si>
    <t>- БУ "Нижневартовская окружная больница", БУ "Нижневартовский онкологический диспансер"</t>
  </si>
  <si>
    <t>ОКБ г. Х-Мансийск</t>
  </si>
  <si>
    <t>Нижневартовский Онкологический диспансер</t>
  </si>
  <si>
    <t>БУ "НОКДБ"</t>
  </si>
  <si>
    <t>БУ ХМАО-Югры "Окружная клиническая больница"</t>
  </si>
  <si>
    <t>направляем в СОКБ, ОКДЦ</t>
  </si>
  <si>
    <t>УЗИ надпочечников</t>
  </si>
  <si>
    <t>УЗИ органов брюшной полости</t>
  </si>
  <si>
    <t>УЗИ органов малого таза</t>
  </si>
  <si>
    <t>КТ надпочечников</t>
  </si>
  <si>
    <t>Березовская РБ</t>
  </si>
  <si>
    <t>напправляем в БУ ХМАО-Югры “Нижневартовская окружная клиническая детская больница"</t>
  </si>
  <si>
    <t>ЛГБ</t>
  </si>
  <si>
    <t>- БУ "Радужнинская городская больница"</t>
  </si>
  <si>
    <t>Бюджетное учреждение Ханты-Мансийского автономного округа-Югры «Сургутский окружной клинический центр охраны материнства и детства»</t>
  </si>
  <si>
    <t>БУ "СОКЦОМиД</t>
  </si>
  <si>
    <t>направляем в Сургутский окружной клинический центр охраны материнства и детства, МИБС, Эксперт</t>
  </si>
  <si>
    <t>МРТ головного мозга</t>
  </si>
  <si>
    <t>ОБ г Нягань</t>
  </si>
  <si>
    <t>"Медис" г Когалым и ОКДЦ гСургут</t>
  </si>
  <si>
    <t>по направлению 057/у в ОКБ г.Х-Мансийск</t>
  </si>
  <si>
    <t>МИБС на Быстринской (Сургут), центр МРТ-диагностики</t>
  </si>
  <si>
    <t>по направлению 057/у в Нижневартовская Окружная Клиническая больница ул.Маршала Жукова 19 корпус А</t>
  </si>
  <si>
    <t>БУ НПГ</t>
  </si>
  <si>
    <t>СОКБ</t>
  </si>
  <si>
    <t>- БУ "Нижневартовская городская поликлиника"</t>
  </si>
  <si>
    <t>БУ "НОБ"</t>
  </si>
  <si>
    <t xml:space="preserve"> ОКДЦ Сургут </t>
  </si>
  <si>
    <t>БУ Нефтеюганская окружная клиническая больница </t>
  </si>
  <si>
    <t>ОКБ Сургут, ОКДЦ Сургут ОКБ Нижневартовск</t>
  </si>
  <si>
    <t>(+ ) БУ "Сургутская клиническая травматологическая больница"</t>
  </si>
  <si>
    <t>Бюджетное учреждение Ханты-Мансийского автономного округа-Югры "Cургутский окружной клинический центр охраны материнства и детства "</t>
  </si>
  <si>
    <t>БУ «Сургутская клиническая травматологическая больница»</t>
  </si>
  <si>
    <t>БУ "СКТБ" Сургут, БУ "ОКДЦ" Сургут, БУ «Сургутский окружной клиниче-ский центр охраны материнства и детства»</t>
  </si>
  <si>
    <t>Прицельное МРТ хиазмально-селлярной области</t>
  </si>
  <si>
    <t xml:space="preserve">ОКДЦ Сургут </t>
  </si>
  <si>
    <t>Раздел 4. Развитие телемедицинских технологий</t>
  </si>
  <si>
    <t>Кратко охарактеризовать техническую оснащенность телемедицинским оборудованием: ___Компьютерное рабочее место с возможностью выхода в информационно-коммуникационную сеть "Интернет" с целью использования информационных ресурсов_______________________________</t>
  </si>
  <si>
    <t>Оценить динамику телеконсультаций по профилю «эндокринология» по отношению к году, предшествующему отчетному:</t>
  </si>
  <si>
    <t>Таблица 5</t>
  </si>
  <si>
    <t>Количество телеконсультаций</t>
  </si>
  <si>
    <t>Предыдущий год</t>
  </si>
  <si>
    <t>Отчетный год</t>
  </si>
  <si>
    <t>Динамика в сравнении с предыдущим годом (%)</t>
  </si>
  <si>
    <t>оценка</t>
  </si>
  <si>
    <t>из них их необоснованных</t>
  </si>
  <si>
    <t>С БУ «Сургутская окружная клиническая больница»</t>
  </si>
  <si>
    <t>С БУ «Окружная клиническая больница»</t>
  </si>
  <si>
    <t>С «Нижневартовская окружная клиническая больница»</t>
  </si>
  <si>
    <t>С прочими медицинскими организациями Ханты –Мансийского автономного округа-Югра</t>
  </si>
  <si>
    <t>С медицинскими организациями за пределами Ханты –Мансийского автономного округа-Югра, в том числе с НМИЦ Минздрава России</t>
  </si>
  <si>
    <t xml:space="preserve">Всего </t>
  </si>
  <si>
    <t>Прочее оборудование (оснащение)</t>
  </si>
  <si>
    <t>Наименование оборудования</t>
  </si>
  <si>
    <t>Требуемое количество, шт.</t>
  </si>
  <si>
    <t>БУ «Мегионская городская больница"</t>
  </si>
  <si>
    <t>БУ «Окружная клиническая поликлиника"</t>
  </si>
  <si>
    <t>БУ «Сургутская городская поликлиника №3»</t>
  </si>
  <si>
    <t>БУ Угутская участковая больница</t>
  </si>
  <si>
    <t>Рабочее место врача/медицинской сестры</t>
  </si>
  <si>
    <t>1 на Школу</t>
  </si>
  <si>
    <t>Компьютерное рабочее место с возможностью выхода в информационно-коммуникационную сеть "Интернет" с целью использования информационных ресурсов, в том числе направленных на профилактику, раннее выявление и повышение приверженности к лечению сахарного диабета и оргтехника (принтер + сканер)</t>
  </si>
  <si>
    <t>Стул</t>
  </si>
  <si>
    <t>Стол без тумбочек</t>
  </si>
  <si>
    <t>Кресло для обучающегося</t>
  </si>
  <si>
    <t>Интерактивная панель</t>
  </si>
  <si>
    <t>Тумбочка</t>
  </si>
  <si>
    <t>Шкаф для размещения наглядных пособий</t>
  </si>
  <si>
    <t>Весы (для взвешивания продуктов)</t>
  </si>
  <si>
    <t>Муляжи продуктов</t>
  </si>
  <si>
    <t>Комплект структурированных программ обучения</t>
  </si>
  <si>
    <t>Раздел 3. Кадровое обеспечение</t>
  </si>
  <si>
    <t>врачи-эндокринологи:</t>
  </si>
  <si>
    <t>Таблица 3</t>
  </si>
  <si>
    <r>
      <rPr>
        <b/>
        <sz val="10"/>
        <rFont val="Arial"/>
        <family val="2"/>
        <charset val="204"/>
      </rPr>
      <t xml:space="preserve">ЧУЗ «КБ «РЖД-Медицина» г.Сургут» </t>
    </r>
    <r>
      <rPr>
        <b/>
        <sz val="10"/>
        <color indexed="2"/>
        <rFont val="Arial"/>
        <family val="2"/>
        <charset val="204"/>
      </rPr>
      <t>(Медстат ф.12 не сдают)</t>
    </r>
  </si>
  <si>
    <t>Показатель</t>
  </si>
  <si>
    <t>Общее число штатных должностей эндокринологов, в том числе:</t>
  </si>
  <si>
    <t>взрослых;</t>
  </si>
  <si>
    <t>детских</t>
  </si>
  <si>
    <t>0.25</t>
  </si>
  <si>
    <t>Общее число эндокринологов, (количество физических лиц)</t>
  </si>
  <si>
    <t>Имеют квалификационную категорию, лиц</t>
  </si>
  <si>
    <t>Имеют сертификат, лиц</t>
  </si>
  <si>
    <t>Коэффициент совместительства</t>
  </si>
  <si>
    <t xml:space="preserve">Перечень врачей-эндокринологов в медицинской организации </t>
  </si>
  <si>
    <t>Таблица 4</t>
  </si>
  <si>
    <t>Ф.И.О., должность (эндокринолог/детский эндокринолог)</t>
  </si>
  <si>
    <t>Место работы (поликлиника, стационар)</t>
  </si>
  <si>
    <t>Стаж по специальности</t>
  </si>
  <si>
    <t>Год последнего сертификационного обучения, квалификационная категория</t>
  </si>
  <si>
    <t>Контактный телефон(при наличии согласия)</t>
  </si>
  <si>
    <t>Адрес электронной почты</t>
  </si>
  <si>
    <t>Специалист, ответственный за введение данных по прикрепленному населению в государственный регистр сахарного диабета: ФИО, Должность, контактный телефон, алрес эл.почты</t>
  </si>
  <si>
    <t>Смоленцева Антонина Витальевна</t>
  </si>
  <si>
    <t>Поликлиника</t>
  </si>
  <si>
    <t>33 года</t>
  </si>
  <si>
    <t>2020 год</t>
  </si>
  <si>
    <t>(34675)6-20-00</t>
  </si>
  <si>
    <t>sovhospital@совбольница.рф</t>
  </si>
  <si>
    <t>Липатова Юлия Сергеевна, врач-эндокринолог, (34675)6-20-00, sovhospital@совбольница.рф</t>
  </si>
  <si>
    <t>Липатова Юлия Сергеевна</t>
  </si>
  <si>
    <t>23 года</t>
  </si>
  <si>
    <t>Шаталова Светлана Аркадьевна</t>
  </si>
  <si>
    <t>2 года</t>
  </si>
  <si>
    <t>2022 год</t>
  </si>
  <si>
    <t xml:space="preserve">Кучеренко Надежда Георгиевна </t>
  </si>
  <si>
    <t>msth@inbox.ru</t>
  </si>
  <si>
    <t>Мусиенко Раиса Федоровна 8(34670)5-16-88 доб 275 msth@inbox.ru</t>
  </si>
  <si>
    <t>Абрамова  Лейла Акифовна</t>
  </si>
  <si>
    <t xml:space="preserve">Поликлиника </t>
  </si>
  <si>
    <t>8(34670)5-16-88 доб 275</t>
  </si>
  <si>
    <t>Смирнова Анастасия Сергеевна, эндокринолог</t>
  </si>
  <si>
    <t>поликлиника</t>
  </si>
  <si>
    <t>5 месяцев</t>
  </si>
  <si>
    <t>8/37674/2-31-23</t>
  </si>
  <si>
    <t>as.smirnova84@mail.ru</t>
  </si>
  <si>
    <t>Смирнова Анастасия Сергеевна, эндокринолог. Телефон 8/34674/2-31-23. Электронная почта as.smirnova84@mail.ru</t>
  </si>
  <si>
    <t>Орлова Наталья Юрьевна</t>
  </si>
  <si>
    <t>d-rno@mail.ru</t>
  </si>
  <si>
    <t>Кошкарова Ольга Алексеевна</t>
  </si>
  <si>
    <t>zotova-83@mail.ru</t>
  </si>
  <si>
    <t>Луговская Виктория Викторовна взрослый эндокринолог</t>
  </si>
  <si>
    <t>23г</t>
  </si>
  <si>
    <t>аккредитация от 2024 г, высшая категория от  2024г</t>
  </si>
  <si>
    <t>lygovvika69@mail.ru</t>
  </si>
  <si>
    <t>Луговская Виктория Викторовна 89505191545 lygovvika69@mail.ru -взрослое население</t>
  </si>
  <si>
    <t>Максютова Ляйсан Маратовна взрослый эндокринолог</t>
  </si>
  <si>
    <t>8 л</t>
  </si>
  <si>
    <t>категории нет, акредитация в 2022 году</t>
  </si>
  <si>
    <t>diabet67@mail.ru</t>
  </si>
  <si>
    <t>Закирова Розалия Рустамовна детский эндокринолог</t>
  </si>
  <si>
    <t>детская поликлиника</t>
  </si>
  <si>
    <t>аккредитация от 2024 г, высшая категория от  2021г</t>
  </si>
  <si>
    <t>rozalia_zr@mail.ru</t>
  </si>
  <si>
    <t>Закирова Розалия рустамовна 89825886201 rozalia_zr@mail.ru+- вносит детское население</t>
  </si>
  <si>
    <t>2019г</t>
  </si>
  <si>
    <t>8(982)5886201</t>
  </si>
  <si>
    <t>Согрина Алёна Юрьевна взр/дет</t>
  </si>
  <si>
    <t>alenasogrina2505@mail.ru</t>
  </si>
  <si>
    <t>Согрина Алена Юрьевна</t>
  </si>
  <si>
    <t>КОМИЛОВА Н.А</t>
  </si>
  <si>
    <t>ПОЛИКЛИНИКА</t>
  </si>
  <si>
    <t>komilova-nargis@mail.ru</t>
  </si>
  <si>
    <t>Безрукова Л.А.</t>
  </si>
  <si>
    <t>lbezrukova1961@mail.ru</t>
  </si>
  <si>
    <t>Никонорова Светлана Анатольевна</t>
  </si>
  <si>
    <t>Стационар</t>
  </si>
  <si>
    <t>31 год 2 мес.</t>
  </si>
  <si>
    <t>swetanikonorova@mail.ru</t>
  </si>
  <si>
    <t>Семененко Олеся Викторовна</t>
  </si>
  <si>
    <t>olesya305@inbox.ru</t>
  </si>
  <si>
    <t>Мамедова Арзу Гасым кызы, врач-эндокринолог, 89825514931,  arzu217721@mail.ru</t>
  </si>
  <si>
    <t>Мамедова Арзу Гасым кызы</t>
  </si>
  <si>
    <t>arzu217721@mail.ru</t>
  </si>
  <si>
    <t>Пырчак Анастасия Александровна</t>
  </si>
  <si>
    <t>tasya.erzutova@yandex.ru</t>
  </si>
  <si>
    <t xml:space="preserve">Айгумова Аминат Магомедовна взрослый эндокринолог </t>
  </si>
  <si>
    <t>2023г.</t>
  </si>
  <si>
    <t>8 950 506 13 40</t>
  </si>
  <si>
    <t>ajgumova@mail.ru</t>
  </si>
  <si>
    <t xml:space="preserve">Айгумова Аминат Магомедовна </t>
  </si>
  <si>
    <t xml:space="preserve">Авина Аделина Владимировна взрослый эндокринолог </t>
  </si>
  <si>
    <t>поликлиника/стационар</t>
  </si>
  <si>
    <t>Сабитова Диана Альбертовна взрослый эндокринолог</t>
  </si>
  <si>
    <t>Эрежепова Адэля Меджитовна взрослый эндокринолог</t>
  </si>
  <si>
    <t>стационар ( в декретном отпуске по 01.11.2026г.)</t>
  </si>
  <si>
    <t>Есепенок Олеся Алексеевна детский - эндокринолог</t>
  </si>
  <si>
    <t>Ушакова Екатерина Николаевна - детский эндокринолог</t>
  </si>
  <si>
    <t>ushakovaen@poyknrb.ru</t>
  </si>
  <si>
    <t>Ушакова Екатерина Николаевна</t>
  </si>
  <si>
    <t>Кибанов Александр Семенович 89324055572</t>
  </si>
  <si>
    <t>Ислангереева Саида Хабибулаевна, врач-эндокринолог</t>
  </si>
  <si>
    <t>Амбулаторно- поликлинические подразделения Поликлиника № 2  Консультативно-диагностическое отделение</t>
  </si>
  <si>
    <t>1 мес.</t>
  </si>
  <si>
    <t>2023 год (аккредитация)</t>
  </si>
  <si>
    <t>Коноплин Роберт Борисович, заведующий отделением-врач-эндокринолог</t>
  </si>
  <si>
    <t>Стационар Гастроэнтерологическое отделение</t>
  </si>
  <si>
    <t>28 лет 5 мес.</t>
  </si>
  <si>
    <t>2018 год (сертификат), 2023 год (аккредитация), 2019 год (высшая категория) </t>
  </si>
  <si>
    <t>Осипова Эльвира Эдуардовна, врач-эндокринолог</t>
  </si>
  <si>
    <t>Амбулаторно- поликлинические подразделения Поликлиника № 2 Консультативно-диагностическое отделение</t>
  </si>
  <si>
    <t>2 года 2 мес.</t>
  </si>
  <si>
    <t>2021 год (аккредитация)</t>
  </si>
  <si>
    <t>Перевышина Инесса Григорьевна врач-эндокринолог</t>
  </si>
  <si>
    <t>10 лет 2 мес.</t>
  </si>
  <si>
    <t>2018 год (сертификат), 2023 год (аккредитация), 2020 год (вторая категория) </t>
  </si>
  <si>
    <t>Покрашенко Надежда Викторовна врач- детский эндокринолог</t>
  </si>
  <si>
    <t>Амбулаторно- поликлинические подразделения Детская поликлиника / Консультативно-диагностическое отделение № 4 / кабинет врача детского эндокринолога</t>
  </si>
  <si>
    <t>7 лет 3 мес.</t>
  </si>
  <si>
    <t>2020 год (сертификат)</t>
  </si>
  <si>
    <t>Седова Екатерина Вячеславовна врач- детский эндокринолог</t>
  </si>
  <si>
    <t>Скавинская Ольга Петровна врач-эндокринолог</t>
  </si>
  <si>
    <t>28 лет 11 мес.</t>
  </si>
  <si>
    <t>Успехова Юлия Дмитриевна, детский эндокринолог</t>
  </si>
  <si>
    <t>2022, высшая</t>
  </si>
  <si>
    <t>uspehova@nvdgp.ru</t>
  </si>
  <si>
    <t>Успехова Юлия Дмитриевна, врач детский эндокринолог +79044603325, uspehova@nvdgp.ru</t>
  </si>
  <si>
    <t>Вернигорова Наталия Владимировна, детский эндокринолог</t>
  </si>
  <si>
    <t>2021, высшая</t>
  </si>
  <si>
    <t>Хабиров Денис Фаритович, детсткий эндокринолог</t>
  </si>
  <si>
    <t>2021, нет</t>
  </si>
  <si>
    <t>Николаева Мария Александровна, детский эндокринолог</t>
  </si>
  <si>
    <t>2023, нет</t>
  </si>
  <si>
    <t>Гацаева Айза Сайд-Бековна, детский эндокринолог</t>
  </si>
  <si>
    <t>Хасаев Руслан Гаджибекович </t>
  </si>
  <si>
    <t>Поликлиника № 2 </t>
  </si>
  <si>
    <t>13 лет </t>
  </si>
  <si>
    <t>8-982-548-99-25</t>
  </si>
  <si>
    <t>HasaevRG@mugp-nv,ru</t>
  </si>
  <si>
    <t>Хасаев Р.Г.</t>
  </si>
  <si>
    <t>Тарлюн Александра Александровна </t>
  </si>
  <si>
    <t>Поликлиника № 2</t>
  </si>
  <si>
    <t>18 лет</t>
  </si>
  <si>
    <t>8-919-532-15-25</t>
  </si>
  <si>
    <t>Tarlyun@mail.ru</t>
  </si>
  <si>
    <t>Тарлюн А.А.</t>
  </si>
  <si>
    <t>Иванова Наталья Борисовна</t>
  </si>
  <si>
    <t>поликлиника №3</t>
  </si>
  <si>
    <t>35 лет</t>
  </si>
  <si>
    <t>2021 /высшая</t>
  </si>
  <si>
    <t>avirna2009@yandex.ru</t>
  </si>
  <si>
    <t>Рагалевич Екатерина Сергеевна</t>
  </si>
  <si>
    <t>14  лет </t>
  </si>
  <si>
    <t>2020/Б/К</t>
  </si>
  <si>
    <t>RagalevichES@mugp-nv.ru</t>
  </si>
  <si>
    <t>Хайдарова Гульнара Адиповна </t>
  </si>
  <si>
    <t>поликлиника №1</t>
  </si>
  <si>
    <t>2020г, категории нет</t>
  </si>
  <si>
    <t>GAHaydarova@inbox.ru</t>
  </si>
  <si>
    <t>Муслимова Мальвина Уллубиевна </t>
  </si>
  <si>
    <t>15 лет </t>
  </si>
  <si>
    <t>2020г, первая категория</t>
  </si>
  <si>
    <t>malvina89120935394@yandex.ru</t>
  </si>
  <si>
    <t>Муслимова Мальвина Уллубиевна 89120935394 malvina89120935394@yandex.ru </t>
  </si>
  <si>
    <t>Шашмурина Екатерина Алексеевна</t>
  </si>
  <si>
    <t>1 год 5 месяцев</t>
  </si>
  <si>
    <t>2022г, категории нет</t>
  </si>
  <si>
    <t>pochitencko.ekaterina@yandex.ru</t>
  </si>
  <si>
    <t>Давудова Гульмира Тельмановна (находится в отпуске по уходу за ребенком)</t>
  </si>
  <si>
    <t>поликлиника №2</t>
  </si>
  <si>
    <t>6 лет</t>
  </si>
  <si>
    <t>2023 г, категории нет</t>
  </si>
  <si>
    <t>davudova-9393@mail.ru</t>
  </si>
  <si>
    <t>Ахметшина Гузель Мадисовна</t>
  </si>
  <si>
    <t>2024, категории нет</t>
  </si>
  <si>
    <t>bunrb@bk.ru</t>
  </si>
  <si>
    <t>Дадашева М.М.</t>
  </si>
  <si>
    <t>Анкушева Ирина Андреевна</t>
  </si>
  <si>
    <t>2019, категории нет</t>
  </si>
  <si>
    <t>Анкушева И.А.</t>
  </si>
  <si>
    <t>нет специалиста (не предусмотрен)</t>
  </si>
  <si>
    <t>Ожмегова Наталья Алексеевна</t>
  </si>
  <si>
    <t>24 года</t>
  </si>
  <si>
    <t>30.06.2022, категории нет с 05/2023г (ранее 1)</t>
  </si>
  <si>
    <t>8-912-937-60-38</t>
  </si>
  <si>
    <t>ozmna@aganrb.ru</t>
  </si>
  <si>
    <t>медицинская сестра Саликова А.В., salav@aganrb.ru, 8-982-531-67-08</t>
  </si>
  <si>
    <t>Мазницына Ирина Алексеевна, врач-эндокринолог взрослый</t>
  </si>
  <si>
    <t>9 лет</t>
  </si>
  <si>
    <t>2020, категории нет</t>
  </si>
  <si>
    <t>maznicynaia@nyagangp.ru</t>
  </si>
  <si>
    <t xml:space="preserve">Мазницына. И. А. , врач-эндокринолог, 8 (34672) 5-45-30 добавочный 213, </t>
  </si>
  <si>
    <t>Бурмантова Светлана Викторовна, врач-эндокринолог взрослый/детский</t>
  </si>
  <si>
    <t>22 год</t>
  </si>
  <si>
    <t>2020, категория первая</t>
  </si>
  <si>
    <t>burmantovasv@nyagangp.ru</t>
  </si>
  <si>
    <t>Мусихина Маргарита Сергеевна, врач-эндокринолог взрослый</t>
  </si>
  <si>
    <t>8 лет</t>
  </si>
  <si>
    <t xml:space="preserve">2021, категори нет </t>
  </si>
  <si>
    <t>musikhinams@nyagangp.ru</t>
  </si>
  <si>
    <t>Ильичева Татьяна Владимировна врач-детский эндокринолог</t>
  </si>
  <si>
    <t>5лет</t>
  </si>
  <si>
    <t>ilchevatv@ngdphmao.ru</t>
  </si>
  <si>
    <t>Ильичева Т.В. врач -эндокринолог 8387226880 доб.321</t>
  </si>
  <si>
    <t>Синякова Елена Владимировна ( детский эндокринолог)</t>
  </si>
  <si>
    <t>Синякова Е.В. 10 лет</t>
  </si>
  <si>
    <t>Синякова Е.В. 2024 года, первая категория. </t>
  </si>
  <si>
    <t>365365 доб 2454</t>
  </si>
  <si>
    <t>SinyakovaEB@okbhmao.ru</t>
  </si>
  <si>
    <t>Синякова Е.В. Детский эндокринолог, 365365 доб 2454, SinyakovaEB@okbhmao.ru</t>
  </si>
  <si>
    <t> Лидерс Наталья Владимировна ( детский эндокринолог)</t>
  </si>
  <si>
    <t> Лидерс Н.В. 6 мес</t>
  </si>
  <si>
    <t>Лидерс Н.В. 2023 года категории нет</t>
  </si>
  <si>
    <t>365365 доб 2443</t>
  </si>
  <si>
    <t>Бирст Ирина Валентиновна (взрослый эндокринолог)</t>
  </si>
  <si>
    <t>Бирст И.В. 18,4 лет</t>
  </si>
  <si>
    <t>Бирст И.В. С декабря 2024 г., высшая</t>
  </si>
  <si>
    <t>365365 доб 2404</t>
  </si>
  <si>
    <t>Birstiv@okbhmao.ru</t>
  </si>
  <si>
    <t>Бирст И.В. Взрослый эндокринолог, тел 365365 доп 2404 Birstiv@okbhmao.ru</t>
  </si>
  <si>
    <t>Беляшина Наталья Владимировна (взрослый эндокринолог)</t>
  </si>
  <si>
    <t>Беляшина Н.В. 18 лет</t>
  </si>
  <si>
    <t>Беляшина Н.В. Категори нет</t>
  </si>
  <si>
    <t>nbeliashina@mail.ru</t>
  </si>
  <si>
    <t>Яркова Алёна Петровна (взрослый эндокринолог)</t>
  </si>
  <si>
    <t>Яркова А.П. 17 лет</t>
  </si>
  <si>
    <t>Яркова А.П. категории нет</t>
  </si>
  <si>
    <t>365365 доб 2685</t>
  </si>
  <si>
    <t>Yarkovaap@okbhmao.ru</t>
  </si>
  <si>
    <t>Зонова Елена Васильевна (взрослый эндокринолог)</t>
  </si>
  <si>
    <t>Зонова Е.В. 17 лет</t>
  </si>
  <si>
    <t>Зонова Е.В. 2023 г., первая категория</t>
  </si>
  <si>
    <t>365365 доб </t>
  </si>
  <si>
    <t>ZonovaEV@okbhmao.ru</t>
  </si>
  <si>
    <t>Исмаева Малика Нармаматовна (взрослый эндокринолог)</t>
  </si>
  <si>
    <t>Исмаева М.Н. 4 года</t>
  </si>
  <si>
    <t>Исмаева М.Н. категории нет</t>
  </si>
  <si>
    <t>365365 доб 2419</t>
  </si>
  <si>
    <t>Ismaevamn@okbhmao.ru</t>
  </si>
  <si>
    <t>Дикалюк Ирина Алексеевнаэндокринолог</t>
  </si>
  <si>
    <t>26 лет</t>
  </si>
  <si>
    <t>2022г категории нет</t>
  </si>
  <si>
    <t>dikalyukia@oktmed.ru</t>
  </si>
  <si>
    <t>Дикалюк И.А эндокринолог,  89292409381</t>
  </si>
  <si>
    <t>детский эндокринолог</t>
  </si>
  <si>
    <t>категории нет</t>
  </si>
  <si>
    <t>Дадашева Мафият Исматулаевна эндокр/детский эндокринолог</t>
  </si>
  <si>
    <t>4 года</t>
  </si>
  <si>
    <t>2019г категории нет</t>
  </si>
  <si>
    <t>Теняева Ирина Сергеевна</t>
  </si>
  <si>
    <t>2023г</t>
  </si>
  <si>
    <t>bu.prb@yandex.ru</t>
  </si>
  <si>
    <t>Исхакова Надежда Михайловна  </t>
  </si>
  <si>
    <t>мед/сестра    89227612219</t>
  </si>
  <si>
    <t>Iskhakova_n@mail.ru</t>
  </si>
  <si>
    <t>Османова Динара Джамалудиновна, эндокринолог</t>
  </si>
  <si>
    <t>18,5 лет</t>
  </si>
  <si>
    <t>2020, высшая</t>
  </si>
  <si>
    <t>8-922-406-30-18</t>
  </si>
  <si>
    <t>dinara.osmanova.2014@mail.ru</t>
  </si>
  <si>
    <t xml:space="preserve">Османова Динара Джамалудиновна </t>
  </si>
  <si>
    <t>Байголова Татьяна Геннадьевна</t>
  </si>
  <si>
    <t>19 лет</t>
  </si>
  <si>
    <t>2020 , высшая </t>
  </si>
  <si>
    <t>baygolov75@mail.ru</t>
  </si>
  <si>
    <t>Врач-эндокринолог , 89825062810</t>
  </si>
  <si>
    <t>Опря Динара Рафаэльевна</t>
  </si>
  <si>
    <t>26 ,4лет</t>
  </si>
  <si>
    <t>dinara.oprya@mail.ru</t>
  </si>
  <si>
    <t>Смирнова Ольга Александровна</t>
  </si>
  <si>
    <t>24,3 лет</t>
  </si>
  <si>
    <t>Иполитова Мария Вячеславовна, врач -эндокринолог</t>
  </si>
  <si>
    <t>Поликлиника для взрослого населения</t>
  </si>
  <si>
    <t>1 год 3месяца</t>
  </si>
  <si>
    <t>8(3462)55-02-89                        (доб. 1433)</t>
  </si>
  <si>
    <t>zav_osp2@gp1.ru</t>
  </si>
  <si>
    <t>Морозова Инна Владимировна, врач - эндокринолог</t>
  </si>
  <si>
    <t>10  лет</t>
  </si>
  <si>
    <t>2024г.</t>
  </si>
  <si>
    <t>8(3462)55-02-89                         (доб. 1457)</t>
  </si>
  <si>
    <t>По взрослому населению, Морозова Инна Владимировна, врач эндокринолог, тел.:55-02-89 (доб. 1471)</t>
  </si>
  <si>
    <t>Амангулова Самира Азаматовна, врач эндокринолог </t>
  </si>
  <si>
    <t>4 месяца</t>
  </si>
  <si>
    <t>8(3462)55-02-89                         (доб. 1477)</t>
  </si>
  <si>
    <t>Тирабян Светлана Манвеловна, врач - эндокринолог</t>
  </si>
  <si>
    <t>3 года</t>
  </si>
  <si>
    <t>2021г.</t>
  </si>
  <si>
    <t>8(3462)55-02-89                        (доб. 1445)</t>
  </si>
  <si>
    <t>Байназарова Гузель Фаритовна</t>
  </si>
  <si>
    <t>детская поликлиника </t>
  </si>
  <si>
    <t>zav_ospdp@gp1.ru</t>
  </si>
  <si>
    <t>Морозова Наталья Михайловна -детский эндокринолог</t>
  </si>
  <si>
    <t>Матвеева Елена Анатольевна-детский эндокринолог</t>
  </si>
  <si>
    <t>zav_dp@gp1.ru</t>
  </si>
  <si>
    <t>1.Антонюк Ольга Александровна-эндокринолог</t>
  </si>
  <si>
    <t>23 года 4 месяца</t>
  </si>
  <si>
    <t>olgaankor@mail.ru</t>
  </si>
  <si>
    <t>Муртазина Г.И. 8(3462)21-11-36</t>
  </si>
  <si>
    <t>2. Мещерякова Анна Сергеевна</t>
  </si>
  <si>
    <t>2 года 1 месяц</t>
  </si>
  <si>
    <t>2021, без категории</t>
  </si>
  <si>
    <t>94anna2015@mail.ru</t>
  </si>
  <si>
    <t>3. Романова Татьяна Анатольевна</t>
  </si>
  <si>
    <t>2 года 9 месяцев</t>
  </si>
  <si>
    <t>romanova.endo86@mail.ru</t>
  </si>
  <si>
    <t>4. Давыдова Татьяна Юрьевна врач-эндокринолог</t>
  </si>
  <si>
    <t>13 лет 2 месяца</t>
  </si>
  <si>
    <t>2023, без категории</t>
  </si>
  <si>
    <t>sgkp2@surgp2.ru</t>
  </si>
  <si>
    <t>Агаян Аревик Андраниковна</t>
  </si>
  <si>
    <t>врач эндокринолог</t>
  </si>
  <si>
    <t>2024г, категории нет</t>
  </si>
  <si>
    <t>agayan.arevik@mail.ru</t>
  </si>
  <si>
    <t>Бакирова Вероника Мухасимовна, старшая медицинская сестра отделения специализированной помощи,  89824139564,bakirova.nika@yandex.ru </t>
  </si>
  <si>
    <t>Куровская Ольга Алексеевна</t>
  </si>
  <si>
    <t>kurovskaya@yandex.ru</t>
  </si>
  <si>
    <t>Асылгареева Динара Фаритовна</t>
  </si>
  <si>
    <t>2021г, категории нет</t>
  </si>
  <si>
    <t>dinarka_02@mail.ru</t>
  </si>
  <si>
    <t>Бутыркина Екатерина Владимировна (взрослый эндокринолог, декретный отпуск)</t>
  </si>
  <si>
    <t>11 лет</t>
  </si>
  <si>
    <t>pochta@gp4admsurgut.ru</t>
  </si>
  <si>
    <t>Давиденко Оксана Петровна (взрослый эндокринолог)</t>
  </si>
  <si>
    <t>Маллаева Регина Абдуразаковна (взрослый эндокринолог, декретный отпуск)</t>
  </si>
  <si>
    <t>Марченко Инна Сергеевна (взрослый эндокринолог)</t>
  </si>
  <si>
    <t>Рощина Юлия Александровна (взрослый эндокринолог)</t>
  </si>
  <si>
    <t>2 месяца</t>
  </si>
  <si>
    <t>Фицнер Елена Александровна (взрослый эндокринолог, декретный отпуск)</t>
  </si>
  <si>
    <t>10 лет</t>
  </si>
  <si>
    <t>2019 год</t>
  </si>
  <si>
    <t>Холмуродова Дилноза Шухратовна (взрослый эндокринолог)</t>
  </si>
  <si>
    <t>Цепелева Евгения Михайловна (взрослый эндокринолог)</t>
  </si>
  <si>
    <t>Исрапилова Патимат Магомедрасуловна (детский эндокринолог)</t>
  </si>
  <si>
    <t>детская  поликлиника</t>
  </si>
  <si>
    <t>Давыгора Екатерина Николаевна</t>
  </si>
  <si>
    <t>3 года 10 месяцев  </t>
  </si>
  <si>
    <t>davygoragp5@internet.ru</t>
  </si>
  <si>
    <t>Давыгора Екатерина Николаевна, врач-детский эндокринолог, 89324263836, davygoragp5@internet.ru</t>
  </si>
  <si>
    <t>Имангулиева Рейхана Амирхановна</t>
  </si>
  <si>
    <t>Морозова Наталья Михайловна</t>
  </si>
  <si>
    <t>детский сад "Снегурочка" </t>
  </si>
  <si>
    <t>13 лет 10 месяцев</t>
  </si>
  <si>
    <t xml:space="preserve">детский  Куруленко Анна Ивановна                                                                </t>
  </si>
  <si>
    <t xml:space="preserve">детская поликлиника </t>
  </si>
  <si>
    <t xml:space="preserve">19 лет                                                   </t>
  </si>
  <si>
    <t xml:space="preserve">2020 год                          </t>
  </si>
  <si>
    <t>nataljabe-louso-wa77@yandex.ru</t>
  </si>
  <si>
    <t>по детской поликлинике-Куруленко Анна Ивановна, врач детский эндокринолог, +79028179499 Шмакова Юлия Юрьевна 834676(9-13-12) доб.  151</t>
  </si>
  <si>
    <t xml:space="preserve">Белоусова Наталья Павловна </t>
  </si>
  <si>
    <t xml:space="preserve">поликлиника/стац </t>
  </si>
  <si>
    <t xml:space="preserve"> 834676(91312) доб.150</t>
  </si>
  <si>
    <t>Шмакова Юлия Юрьевна</t>
  </si>
  <si>
    <t xml:space="preserve">поликлиника </t>
  </si>
  <si>
    <t xml:space="preserve"> 834676(91312) доб.151</t>
  </si>
  <si>
    <t>julishmakova@yandex.ru</t>
  </si>
  <si>
    <t>Мурадов Элмаддин Амирзада оглы (взрослый эндокринолог)</t>
  </si>
  <si>
    <t>muradovea@fgbsr.ru</t>
  </si>
  <si>
    <t>Мурадов Элмаддин Амирзада оглы</t>
  </si>
  <si>
    <t>Ерышова Ольга Николаевна</t>
  </si>
  <si>
    <t>16 лет</t>
  </si>
  <si>
    <t>8-913-145-97-19</t>
  </si>
  <si>
    <t>missis.eryshova-olga@yandex.ru</t>
  </si>
  <si>
    <t>Заболотняя Александра Александровна</t>
  </si>
  <si>
    <t>sashapos_95@mail.ru</t>
  </si>
  <si>
    <t>Габзалилова Мария Валерьевна </t>
  </si>
  <si>
    <t>mariazzz103@gmail.com</t>
  </si>
  <si>
    <t>Комиссарова Ольга Евгеньевна</t>
  </si>
  <si>
    <t>поликлиника+стационар</t>
  </si>
  <si>
    <t>Якимова Карина Алексеевна (детский эндокринолог)</t>
  </si>
  <si>
    <t>Yakimova.cool@mail.ru</t>
  </si>
  <si>
    <t>Якимова Карина Алексеевна, детский эндокринолог,тел.  89505284135,Yakimova.cool@mail.ru</t>
  </si>
  <si>
    <t>Алиева Садат Гасановна       (взрослый эндокринолог)</t>
  </si>
  <si>
    <t>11 лет </t>
  </si>
  <si>
    <t>nitor_88@mail.ru</t>
  </si>
  <si>
    <t>Алиева Садат Гасановна, взрослый эндокринолог, тел. 89963283082, nitor_88@mail.ru</t>
  </si>
  <si>
    <t xml:space="preserve">ЧУЗ «КБ «РЖД-Медицина» г.Сургут»  </t>
  </si>
  <si>
    <r>
      <rPr>
        <b/>
        <i/>
        <sz val="11"/>
        <color theme="1"/>
        <rFont val="Times New Roman"/>
        <family val="1"/>
        <charset val="204"/>
      </rPr>
      <t>Показатели работы коечного фонда по профилю «</t>
    </r>
    <r>
      <rPr>
        <b/>
        <i/>
        <sz val="11"/>
        <color indexed="2"/>
        <rFont val="Times New Roman"/>
        <family val="1"/>
        <charset val="204"/>
      </rPr>
      <t>эндокринология</t>
    </r>
    <r>
      <rPr>
        <b/>
        <i/>
        <sz val="11"/>
        <color theme="1"/>
        <rFont val="Times New Roman"/>
        <family val="1"/>
        <charset val="204"/>
      </rPr>
      <t>» круглосуточного стационара (при наличии)</t>
    </r>
  </si>
  <si>
    <t>Таблица 9</t>
  </si>
  <si>
    <t>Показатели работы койки</t>
  </si>
  <si>
    <t xml:space="preserve">АУ «Советская районная больница» </t>
  </si>
  <si>
    <t xml:space="preserve">БУ «Белоярская районная больница» </t>
  </si>
  <si>
    <t xml:space="preserve">БУ «Берёзовская районная больница» </t>
  </si>
  <si>
    <t xml:space="preserve">БУ «Игримская районная больница» </t>
  </si>
  <si>
    <t xml:space="preserve">БУ «Кондинская районная больница» </t>
  </si>
  <si>
    <t xml:space="preserve">БУ «Лангепасская городская больница»  </t>
  </si>
  <si>
    <t xml:space="preserve">БУ «Лянторская городская больница» </t>
  </si>
  <si>
    <t xml:space="preserve">БУ «Мегионская городская больница» </t>
  </si>
  <si>
    <t xml:space="preserve">БУ «Нефтеюганская районная больница» Среднее </t>
  </si>
  <si>
    <t xml:space="preserve">БУ «Нефтеюганская окружная больница имени В.И. Яцкив» Среднее </t>
  </si>
  <si>
    <t xml:space="preserve">БУ «Нижневартовская городская детская поликлиника»  </t>
  </si>
  <si>
    <t xml:space="preserve">БУ «Нижневартовская городская поликлиника» </t>
  </si>
  <si>
    <t xml:space="preserve">БУ «Нижневартовская районная больница»  </t>
  </si>
  <si>
    <t xml:space="preserve">БУ «Нижнесортымская участковая больница» </t>
  </si>
  <si>
    <t xml:space="preserve">БУ «Няганьская городская поликлиника» </t>
  </si>
  <si>
    <t xml:space="preserve">БУ «Окружная клиническая поликлиника» </t>
  </si>
  <si>
    <t xml:space="preserve">БУ «Октябрьская районная больница» </t>
  </si>
  <si>
    <t xml:space="preserve">БУ «Пионерская районная больница» </t>
  </si>
  <si>
    <t xml:space="preserve">БУ «Покачёвская городская больница» </t>
  </si>
  <si>
    <t xml:space="preserve">БУ «Пыть-Яхская окружная клиническая больница» </t>
  </si>
  <si>
    <t xml:space="preserve">БУ «Радужнинская городская больница» </t>
  </si>
  <si>
    <t xml:space="preserve">БУ «Сургутская городская клиническая поликлиника №1» </t>
  </si>
  <si>
    <t xml:space="preserve">БУ «Сургутская городская клиническая поликлиника №2» </t>
  </si>
  <si>
    <t xml:space="preserve">БУ «Сургутская городская клиническая поликлиника №3»  </t>
  </si>
  <si>
    <t xml:space="preserve">БУ «Сургутская городская клиническая поликлиника №4»  </t>
  </si>
  <si>
    <t xml:space="preserve">БУ «Урайская городская клиническая больница» </t>
  </si>
  <si>
    <t xml:space="preserve">БУ «Фёдоровская городская больница» </t>
  </si>
  <si>
    <t xml:space="preserve">БУ «Ханты-Мансийская районная больница» </t>
  </si>
  <si>
    <t xml:space="preserve">БУ «Центр общей врачебной практики» </t>
  </si>
  <si>
    <t xml:space="preserve">БУ «Югорская городская больница» </t>
  </si>
  <si>
    <t xml:space="preserve">БУ «Сургутская районная поликлиника» </t>
  </si>
  <si>
    <t xml:space="preserve">ЧУЗ «КБ «РЖД-Медицина» г.Сургут»      </t>
  </si>
  <si>
    <t>Поступило больных, лиц</t>
  </si>
  <si>
    <t>в т.ч. сельских жителей, лиц</t>
  </si>
  <si>
    <t>Выписано больных, лиц</t>
  </si>
  <si>
    <t>Умерло, лиц</t>
  </si>
  <si>
    <t>Причины летальности (основной диагноз, количество случаев по каждому диагнозу)</t>
  </si>
  <si>
    <t>E13,7 E11,7  E11,7  E11,2   I11,9</t>
  </si>
  <si>
    <t>L03,1</t>
  </si>
  <si>
    <t>E11,7 E11,7</t>
  </si>
  <si>
    <t>E66,2  E11,7 E11,6</t>
  </si>
  <si>
    <t>E11,1-1 ч,E11,7-4ч,E11,0-1ч.</t>
  </si>
  <si>
    <t>Е11.5</t>
  </si>
  <si>
    <t>Е11.2</t>
  </si>
  <si>
    <t>С67.2</t>
  </si>
  <si>
    <t>Летальность, %</t>
  </si>
  <si>
    <t>Работа койки, дней в году</t>
  </si>
  <si>
    <t>Оборот койки, раз</t>
  </si>
  <si>
    <t>Среднее количество койко-дней, дни</t>
  </si>
  <si>
    <t>Средний простой койки, дни</t>
  </si>
  <si>
    <t>Структура госпитализаций по нозологиям (в скобках указать КСГ), лиц:</t>
  </si>
  <si>
    <t>Е10.1</t>
  </si>
  <si>
    <t>Е10.4</t>
  </si>
  <si>
    <t>Е10.6</t>
  </si>
  <si>
    <t>Е10.7</t>
  </si>
  <si>
    <t>Е10.9</t>
  </si>
  <si>
    <t>Е11.1</t>
  </si>
  <si>
    <t>Е11.4</t>
  </si>
  <si>
    <t>Е11.6</t>
  </si>
  <si>
    <t>Е11.7</t>
  </si>
  <si>
    <t>Е11.8</t>
  </si>
  <si>
    <t>Е11.9</t>
  </si>
  <si>
    <t>Е86.1</t>
  </si>
  <si>
    <t>Е11  ST35.002  </t>
  </si>
  <si>
    <t>Е03  - ST 35.004</t>
  </si>
  <si>
    <t>Таблица 7</t>
  </si>
  <si>
    <t>Нозология</t>
  </si>
  <si>
    <t>Число больных состоящих на диспансерном учете</t>
  </si>
  <si>
    <t>Число посещений больных</t>
  </si>
  <si>
    <t>Сахарный диабет (Е10-Е14)</t>
  </si>
  <si>
    <t>Гестационный сахарный диабет (О24.4)</t>
  </si>
  <si>
    <t>Гипотиреоз (Е03)</t>
  </si>
  <si>
    <t>Тиреотоксикоз (Е05)</t>
  </si>
  <si>
    <t>Узловой зоб (Е04)</t>
  </si>
  <si>
    <t>Патология паращитовидных желез (Е21)</t>
  </si>
  <si>
    <t>Акромегалия (Е22.0)</t>
  </si>
  <si>
    <t>Болезнь Иценко-Кушинга (Е24.0)</t>
  </si>
  <si>
    <t>Гиперпролактинемия (Е22.1)</t>
  </si>
  <si>
    <t>Центральный несахарный диабет (Е23.2)</t>
  </si>
  <si>
    <t>Гипопитуитаризм (Е23.0)</t>
  </si>
  <si>
    <t>Пубертатный юношеский диспитуитаризм  (Е23.3)</t>
  </si>
  <si>
    <t>Первичный (АКТГ-независимый) гиперкортицизм (Е27.4)</t>
  </si>
  <si>
    <t>Первичный гипокортицизм (Е27.1)</t>
  </si>
  <si>
    <t>Первичный гипогонадизм (Е29.0)</t>
  </si>
  <si>
    <t>Раздел 5. Основные показатели, характеризующие работу службы</t>
  </si>
  <si>
    <t>Работа амбулаторно-поликлинического звена:</t>
  </si>
  <si>
    <t xml:space="preserve">    </t>
  </si>
  <si>
    <t>Таблица 6</t>
  </si>
  <si>
    <t>Показатели</t>
  </si>
  <si>
    <t>АУ «Советская районная больница» Среднее число приемов: за день 60, за неделю 308, за месяц 1234</t>
  </si>
  <si>
    <t>БУ «Белоярская районная больница» Среднее число приемов: за день __________, за неделю _______, за месяц _______</t>
  </si>
  <si>
    <t>БУ «Берёзовская районная больница» Среднее число приемов: за день __6________, за неделю __30____, за месяц ____126_</t>
  </si>
  <si>
    <t>БУ «Берёзовская районная больница» Среднее число приемов: за день __4,4________, за неделю ___21____, за месяц ____92___</t>
  </si>
  <si>
    <t>БУ «Игримская районная больница» Среднее число приемов: за день ___9,5_______, за неделю ____45,1___, за месяц _190,5______</t>
  </si>
  <si>
    <t>БУ «Когалымская городская больница»Среднее число приемов: за день _49_, за неделю 299, за месяц 1222</t>
  </si>
  <si>
    <t>БУ «Кондинская районная больница» Среднее число приемов: за день ____21______, за неделю _105____, за месяц _420__</t>
  </si>
  <si>
    <t>БУ «Лангепасская городская больница» Среднее число приемов: за день  27,9, за неделю 130,0 , за месяц 563,5</t>
  </si>
  <si>
    <t>БУ «Лянторская городская больница» Среднее число приемов: за день _23_____, за неделю _168_, за месяц _729_</t>
  </si>
  <si>
    <r>
      <rPr>
        <b/>
        <sz val="10"/>
        <color theme="1"/>
        <rFont val="Times New Roman"/>
        <family val="1"/>
        <charset val="204"/>
      </rPr>
      <t>БУ «Мегионская городская больница» Среднее число приемов: за день  00</t>
    </r>
    <r>
      <rPr>
        <b/>
        <u/>
        <sz val="10"/>
        <color theme="1"/>
        <rFont val="Times New Roman"/>
        <family val="1"/>
        <charset val="204"/>
      </rPr>
      <t xml:space="preserve"> </t>
    </r>
    <r>
      <rPr>
        <b/>
        <sz val="10"/>
        <color theme="1"/>
        <rFont val="Times New Roman"/>
        <family val="1"/>
        <charset val="204"/>
      </rPr>
      <t>, за неделю  000, за месяц  000</t>
    </r>
  </si>
  <si>
    <t>БУ «Нефтеюганская районная больница» Среднее число приемов: за день ___1___, за неделю __6___, за месяц __24___</t>
  </si>
  <si>
    <t>БУ «Нефтеюганская окружная больница имени В.И. Яцкив» Среднее число приемов: за день ___110_______, за неделю __570_____, за месяц __2280_____</t>
  </si>
  <si>
    <t>БУ «Нижневартовская городская детская поликлиника» Среднее число приемов: за день 111,8, за неделю 447, за месяц 1938</t>
  </si>
  <si>
    <t>БУ «Нижневартовская городская поликлиника» Среднее число приемов: за день __65_____, за неделю ___352__, за месяц __1370_____</t>
  </si>
  <si>
    <t>БУ «Нижневартовская районная больница» Среднее число приемов: за день-16, за неделю-112, за месяц -416</t>
  </si>
  <si>
    <t>БУ «Нижнесортымская участковая больница» Среднее число приемов: за день __________, за неделю _______, за месяц _______</t>
  </si>
  <si>
    <t>БУ «Новоаганская районная больница» Среднее число приемов: за день ___4_______, за неделю __20____, за месяц __80_____</t>
  </si>
  <si>
    <t>БУ «Няганьская городская поликлиника» Среднее число приемов: за день ____51,8______, за неделю ___312____, за месяц _____1292,5__</t>
  </si>
  <si>
    <t>БУ «Няганьская городская детская поликлиника» Среднее число приемов: за день _________, за неделю _______, за месяц _______</t>
  </si>
  <si>
    <t>БУ «Окружная клиническая поликлиника» Среднее число приемов: за день ___110_______, за неделю __544_____, за месяц _2177______</t>
  </si>
  <si>
    <t>БУ «Октябрьская районная больница» за день __20________, за неделю _100______, за месяц __400____</t>
  </si>
  <si>
    <t>БУ «Пионерская районная больница» Среднее число приемов: за день -11, за неделю -55, за месяц -220</t>
  </si>
  <si>
    <t>БУ «Покачёвская городская больница» Среднее число приемов: за день ______22____, за неделю ___110____, за месяц __462_____</t>
  </si>
  <si>
    <t>БУ «Пыть-Яхская окружная клиническая больница» Среднее число приемов: за день 28, за неделю 140, за месяц  560</t>
  </si>
  <si>
    <t>БУ «Радужнинская городская больница» Среднее число приемов: за день ____2,3______, за неделю ___12____, за месяц ___51____</t>
  </si>
  <si>
    <t>БУ «Сургутская городская клиническая поликлиника №1» Среднее число приемов: за день 22 чел, за неделю 110 чел., за месяц 480 чел.- на 1 ставку врача эндокринолога</t>
  </si>
  <si>
    <t>БУ «Сургутская городская клиническая поликлиника №2» Среднее число приемов: за день 79, за неделю 395, за месяц 1659</t>
  </si>
  <si>
    <t>БУ «Сургутская городская клиническая поликлиника №3» Среднее число приемов: за день ___25.6_______, за неделю __154_____, за месяц ___656____</t>
  </si>
  <si>
    <t>БУ «Сургутская городская клиническая поликлиника №4» Среднее число приемов: за день 35,3, за неделю 194,3, за месяц 776,6</t>
  </si>
  <si>
    <t>БУ «Сургутская городская клиническая поликлиника №5» Среднее число приемов: за день 29.8, за неделю 156.8, за месяц 736.8</t>
  </si>
  <si>
    <t xml:space="preserve">БУ «Урайская городская клиническая больница» Среднее число приемов: за день 43,9, за неделю-210, за месяц - 908 </t>
  </si>
  <si>
    <t>БУ «Угутская участковая больница» Среднее число приемов: за день __________, за неделю _______, за месяц _______</t>
  </si>
  <si>
    <t>БУ «Фёдоровская городская больница» Среднее число приемов: за день __________, за неделю _______, за месяц _______</t>
  </si>
  <si>
    <t>БУ «Ханты-Мансийская районная больница» Среднее число приемов: за день _____14____, за неделю __70_____, за месяц ____280___</t>
  </si>
  <si>
    <t>БУ «Центр общей врачебной практики» Среднее число приемов: за день 0, за неделю 0, за месяц 0</t>
  </si>
  <si>
    <t>БУ «Югорская городская больница» Среднее число приемов: за день ___25_______, за неделю __125_____, за месяц ____625___</t>
  </si>
  <si>
    <t>БУ «Сургутская районная поликлиника» Среднее число приемов: за день ___28_______, за неделю ____112___, за месяц __448_____</t>
  </si>
  <si>
    <t>ЧУЗ «КБ «РЖД-Медицина» г.Сургут»  Среднее число приемов: за день __________, за неделю _______, за месяц _______</t>
  </si>
  <si>
    <t>Кол-во посещений к эндокринологам, раз</t>
  </si>
  <si>
    <t>рост на (+) 22%</t>
  </si>
  <si>
    <t>Из них сельских жителей, лиц</t>
  </si>
  <si>
    <t>Обратилось взрослых, лиц</t>
  </si>
  <si>
    <t>рост на (+) 36%</t>
  </si>
  <si>
    <t>Обратилось детей, лиц</t>
  </si>
  <si>
    <t>снижение на (-) 5%</t>
  </si>
  <si>
    <t>1658</t>
  </si>
  <si>
    <t>Число профилактических осмотров</t>
  </si>
  <si>
    <t>рост на (+) 14%</t>
  </si>
  <si>
    <t>Посещений на дому всего, раз</t>
  </si>
  <si>
    <t>в 3 раза</t>
  </si>
  <si>
    <t>снижение на (-) 6%</t>
  </si>
  <si>
    <t>Функция врачебной должности</t>
  </si>
  <si>
    <t>23,3/на 1 ст.</t>
  </si>
  <si>
    <t>3,24/ч</t>
  </si>
  <si>
    <t>без динамики</t>
  </si>
  <si>
    <t>Функция врачебной должности, детский эндокринолог</t>
  </si>
  <si>
    <r>
      <rPr>
        <b/>
        <i/>
        <sz val="11"/>
        <color theme="1"/>
        <rFont val="Times New Roman"/>
        <family val="1"/>
        <charset val="204"/>
      </rPr>
      <t xml:space="preserve">Показатели работы </t>
    </r>
    <r>
      <rPr>
        <b/>
        <i/>
        <sz val="11"/>
        <color indexed="2"/>
        <rFont val="Times New Roman"/>
        <family val="1"/>
        <charset val="204"/>
      </rPr>
      <t>дневного стационара (при наличии)</t>
    </r>
  </si>
  <si>
    <t>Таблица 8</t>
  </si>
  <si>
    <t>Неотложная госпитализация, лиц</t>
  </si>
  <si>
    <t>Проведено к/дней</t>
  </si>
  <si>
    <t>Работа койки, дней</t>
  </si>
  <si>
    <t>Средний к/день, дни</t>
  </si>
  <si>
    <t>Ср. простой койки, дни</t>
  </si>
  <si>
    <t>Структура госпитализаций по нозологиям, лиц:</t>
  </si>
  <si>
    <t>Е00-99</t>
  </si>
  <si>
    <t>Е11.3</t>
  </si>
  <si>
    <t>G63.2</t>
  </si>
  <si>
    <t>G62.8</t>
  </si>
  <si>
    <t>Отчет об организации деятельности кабинета «Школа для больных сахарным диабетом» для взрослого населения в Ханты – Мансийском автономном округе – Югре (В соответствии с Приказом ДЗ ХМАО № 2136 от 30 декабря 2022 г.  (в ред. № 1066 от 12 июля 2023 г.) «Об организации кабинетов терапевтического обучения «школа для пациентов с сахарным диабетом» в Ханты – Мансийском автономном округе – Югре» (приложение 2)</t>
  </si>
  <si>
    <t>таблица 10</t>
  </si>
  <si>
    <t>Штатные нормативы кабинета "школа для пациентов с сахарным диабетом"</t>
  </si>
  <si>
    <t>0.5</t>
  </si>
  <si>
    <t>Вывод: Штатные нормативы кабинета "школа для пациентов с сахарным диабетом" соответствуют/не соответствуют Приказу Министерства здравоохранения РФ от 13.03.2023 г. N 104 н "Об утверждении Порядка оказания медицинской помощи взрослому населению по профилю "эндокринология".</t>
  </si>
  <si>
    <t>-*В БУ « Сургутская городская клиническая поликлиника№2» «Школа здоровья для больных сахарным диабетом» организована в рамках Отделения медицинской профилактики.</t>
  </si>
  <si>
    <t>1,0 ставки медицинской сестры школы сахарного диабета, ставки врача-эндокринолога школы сахарного диабета нет.</t>
  </si>
  <si>
    <t>Школа сахарного диабета проводится регулярно, но формирование структурного подразделения и выделения соответствующих ставок для врача до настоящего времени не реализовано</t>
  </si>
  <si>
    <t>Таблица 12</t>
  </si>
  <si>
    <t xml:space="preserve">Форма отчета медицинской организации об обеспечении больных сахарным диабетом прохождением школ для пациентов с сахарным диабетом, как обязательного метода диспансерного наблюдения и лечения больных сахарным диабетом в соответствии с клиническими рекомендациями в рамках реализации федерального проекта «Борьба с сахарным диабетом)  </t>
  </si>
  <si>
    <t>Наименование показателя (программы)</t>
  </si>
  <si>
    <t>БУ «Нижнесортымская участковая больница</t>
  </si>
  <si>
    <t>БУ «Няганьская городская детская  поликлиника»</t>
  </si>
  <si>
    <t>Количество пациентов</t>
  </si>
  <si>
    <t>из них СД 1 типа</t>
  </si>
  <si>
    <t>из них СД 2 типа</t>
  </si>
  <si>
    <t>Иные виды СД</t>
  </si>
  <si>
    <t>Абс. число</t>
  </si>
  <si>
    <t>Удельный вес</t>
  </si>
  <si>
    <r>
      <t xml:space="preserve">Общее количество пациентов с установленным диагнозом «сахарный диабет», </t>
    </r>
    <r>
      <rPr>
        <u/>
        <sz val="9"/>
        <color theme="1"/>
        <rFont val="Times New Roman"/>
        <family val="1"/>
        <charset val="204"/>
      </rPr>
      <t xml:space="preserve">состоящих на диспансерном наблюдении </t>
    </r>
    <r>
      <rPr>
        <sz val="9"/>
        <color theme="1"/>
        <rFont val="Times New Roman"/>
        <family val="1"/>
        <charset val="204"/>
      </rPr>
      <t>(на отчётную дату)</t>
    </r>
  </si>
  <si>
    <r>
      <t xml:space="preserve">Общее количество пациентов с установленным диагнозом «сахарный диабет», </t>
    </r>
    <r>
      <rPr>
        <u/>
        <sz val="9"/>
        <color theme="1"/>
        <rFont val="Times New Roman"/>
        <family val="1"/>
        <charset val="204"/>
      </rPr>
      <t>прошедших терапевтическое обучение</t>
    </r>
    <r>
      <rPr>
        <sz val="9"/>
        <color theme="1"/>
        <rFont val="Times New Roman"/>
        <family val="1"/>
        <charset val="204"/>
      </rPr>
      <t xml:space="preserve"> в «Школах диабета» (за отчётный период) </t>
    </r>
  </si>
  <si>
    <r>
      <t xml:space="preserve">Количество пациентов, прошедших </t>
    </r>
    <r>
      <rPr>
        <u/>
        <sz val="9"/>
        <color theme="1"/>
        <rFont val="Times New Roman"/>
        <family val="1"/>
        <charset val="204"/>
      </rPr>
      <t>первичное обучение</t>
    </r>
  </si>
  <si>
    <r>
      <t xml:space="preserve">Количество пациентов, прошедших </t>
    </r>
    <r>
      <rPr>
        <u/>
        <sz val="9"/>
        <color theme="1"/>
        <rFont val="Times New Roman"/>
        <family val="1"/>
        <charset val="204"/>
      </rPr>
      <t>повторное обучение</t>
    </r>
  </si>
  <si>
    <t>Таблица 17</t>
  </si>
  <si>
    <t>Бальная оценка параметров качества данных регистра</t>
  </si>
  <si>
    <t>Таблица 16</t>
  </si>
  <si>
    <t>По дублям</t>
  </si>
  <si>
    <t>По ошибочным соц.дем.</t>
  </si>
  <si>
    <t>По нерационалным терапиям</t>
  </si>
  <si>
    <t>По наличию визитов %</t>
  </si>
  <si>
    <t>По наличию сведений о Hba1C %</t>
  </si>
  <si>
    <t>Выявляемость + смертность за год, %</t>
  </si>
  <si>
    <t>Критерии бальной оценки</t>
  </si>
  <si>
    <t>* Как считать баллы</t>
  </si>
  <si>
    <t>1 балл</t>
  </si>
  <si>
    <t>50 и более</t>
  </si>
  <si>
    <t>100 и более</t>
  </si>
  <si>
    <t>2 и менее</t>
  </si>
  <si>
    <t>0.5 и менее</t>
  </si>
  <si>
    <t>2 балла</t>
  </si>
  <si>
    <t>3 балла</t>
  </si>
  <si>
    <t>4 балла</t>
  </si>
  <si>
    <t>5 баллов</t>
  </si>
  <si>
    <t>6 баллов</t>
  </si>
  <si>
    <t>7 баллов</t>
  </si>
  <si>
    <t>15</t>
  </si>
  <si>
    <t>8 баллов</t>
  </si>
  <si>
    <t>17.5</t>
  </si>
  <si>
    <t>9 баллов</t>
  </si>
  <si>
    <t>10 баллов</t>
  </si>
  <si>
    <t>более 20</t>
  </si>
  <si>
    <t>более 5</t>
  </si>
  <si>
    <t>Вывод: Сведения о состоящих на учёте больных сахарным диабетом за отчетный период</t>
  </si>
  <si>
    <t>впервые выявлено больных СД</t>
  </si>
  <si>
    <t>Состоит на учёте больных СД</t>
  </si>
  <si>
    <t>по данным ф № 12</t>
  </si>
  <si>
    <t>разница ф№12 и регистр</t>
  </si>
  <si>
    <t>по данным регистра</t>
  </si>
  <si>
    <t>по данным ф№12</t>
  </si>
  <si>
    <t>по форме №12 и в «Государственном регистре больных сахарным диабетом»: разница составляет: __0___(чел) ______%, что больше/меньше показателей предыдущего отчетного года на      %.</t>
  </si>
  <si>
    <t>1 тип</t>
  </si>
  <si>
    <t>2 тип</t>
  </si>
  <si>
    <t>Всего⃰</t>
  </si>
  <si>
    <t>разница составляет 0 (чел.) 0%, что соответствует показателям предыдущего отчётного года.</t>
  </si>
  <si>
    <t>разница составляет: __0___(чел) __0____%</t>
  </si>
  <si>
    <r>
      <rPr>
        <sz val="9"/>
        <color theme="1"/>
        <rFont val="Calibri"/>
        <family val="2"/>
        <charset val="204"/>
        <scheme val="minor"/>
      </rPr>
      <t>разница составляет 0 (чел.) 0%, что соответствует показателям предыдущего отчётного года</t>
    </r>
    <r>
      <rPr>
        <sz val="11"/>
        <color theme="1"/>
        <rFont val="Calibri"/>
        <family val="2"/>
        <charset val="204"/>
        <scheme val="minor"/>
      </rPr>
      <t>.</t>
    </r>
  </si>
  <si>
    <t xml:space="preserve">  разница составляет 0 (чел.) 0%, </t>
  </si>
  <si>
    <t xml:space="preserve"> разница составляет: __0___(чел) ______%</t>
  </si>
  <si>
    <t>не сдают медстат</t>
  </si>
  <si>
    <t>итого</t>
  </si>
  <si>
    <t>*-  входят другие типы СД
Примечание* Сведения о соответствии данных о больных сахарным диабетом, состоящих на учете в отчетном году   по форме №12 и в «Государственном регистре больных сахар-ным диабетом; ** входят другие типы СД</t>
  </si>
  <si>
    <t>Таблица 20</t>
  </si>
  <si>
    <t xml:space="preserve">Вывод: за отчетный период показатели смертности характеризуются: </t>
  </si>
  <si>
    <t xml:space="preserve">Медицинские 
организации
</t>
  </si>
  <si>
    <t xml:space="preserve">Количество умерших 
по данным 
Государственного федерального регистра диабета  
за отчетный период
</t>
  </si>
  <si>
    <t xml:space="preserve">Разница в кол-ве умерших 
по данным федерального регистра СД и единого реестра информации – подсистеме «Учет смертности и рождаемости населения ХМАО-Югры» 
за отчетный период 
</t>
  </si>
  <si>
    <t xml:space="preserve">Количество умерших больных сахарным диабетом отмеченные в едином реестре информации подсистеме «Учет смертности и рождаемости населения Ханты-Мансийского автономного округа-Югры» за   отчетный период </t>
  </si>
  <si>
    <t>Вывод: Разница в кол-ве умерших по данным федерального регистра СД и единого реестра информации – подсистеме «Учет смертности и рождаемости населения ХМАО-Югры» за отчетный период оставляет: _____(чел) ______%.</t>
  </si>
  <si>
    <r>
      <t xml:space="preserve">Структура смертности по классу IV </t>
    </r>
    <r>
      <rPr>
        <b/>
        <u/>
        <sz val="12"/>
        <color indexed="2"/>
        <rFont val="Times New Roman"/>
        <family val="1"/>
        <charset val="204"/>
      </rPr>
      <t>«Болезни эндокринной системы, расстройства питания и нарушения обмена веществ»</t>
    </r>
    <r>
      <rPr>
        <b/>
        <u/>
        <sz val="12"/>
        <rFont val="Times New Roman"/>
        <family val="1"/>
        <charset val="204"/>
      </rPr>
      <t xml:space="preserve">  </t>
    </r>
  </si>
  <si>
    <r>
      <t> </t>
    </r>
    <r>
      <rPr>
        <sz val="8"/>
        <rFont val="Times New Roman"/>
        <family val="1"/>
        <charset val="204"/>
      </rPr>
      <t>ЛГ, ФСГ, пролактин , эстрадиол, тестостерон общ.</t>
    </r>
  </si>
  <si>
    <t xml:space="preserve">АУ «Советская районная больница»  </t>
  </si>
  <si>
    <t>БУ «Сургутская окружная клиническая больница»</t>
  </si>
  <si>
    <t>БУ «Окружная клиническая больница»</t>
  </si>
  <si>
    <t> БУ «Нижневартовская окружная клиническая больница»</t>
  </si>
  <si>
    <t> БУ «Няганская окружная клиническая больница»</t>
  </si>
  <si>
    <t>ЛО41-01193-86/00572288</t>
  </si>
  <si>
    <t>Л041-01193-86/00563391</t>
  </si>
  <si>
    <t>Л041-01193-86/00326682</t>
  </si>
  <si>
    <t>Л041-01193-86/00572293</t>
  </si>
  <si>
    <t>мои правки</t>
  </si>
  <si>
    <t>*Примечание</t>
  </si>
  <si>
    <t>БУ «Покачёвская городская больница»</t>
  </si>
  <si>
    <t>БУ «Нефтеюганская окружная больница имени В.И.Яцкив»</t>
  </si>
  <si>
    <t>БУ «Нижневартовская окружная клиническая больница»</t>
  </si>
  <si>
    <t>БУ "Нижневартовская окружная клиническая детская больница"</t>
  </si>
  <si>
    <t>БУ «Няганская окружная больница»</t>
  </si>
  <si>
    <t>БУ "Пионерская районная больница"</t>
  </si>
  <si>
    <t>Белоярский район</t>
  </si>
  <si>
    <t>Берёзовский район</t>
  </si>
  <si>
    <t>Ханты-Мансийский район</t>
  </si>
  <si>
    <t>г. Покаяи</t>
  </si>
  <si>
    <t>г.Урай</t>
  </si>
  <si>
    <t>г. Сургут</t>
  </si>
  <si>
    <t>г. Ханты-Мансийск</t>
  </si>
  <si>
    <t>Всего по ХМАО</t>
  </si>
  <si>
    <t>взр.старше трудспособ.72</t>
  </si>
  <si>
    <t>старше трудоспособ.возраста 347, дети-1</t>
  </si>
  <si>
    <r>
      <t xml:space="preserve">Анализ структуры смертности по </t>
    </r>
    <r>
      <rPr>
        <b/>
        <sz val="12"/>
        <color theme="1"/>
        <rFont val="Times New Roman"/>
        <family val="1"/>
        <charset val="204"/>
      </rPr>
      <t>классу IV «Болезни эндокринной системы, расстройства питания и  нарушения обмена веществ»  https://disk.yandex.ru/i/E-nNDfoAeRu4Hg</t>
    </r>
  </si>
  <si>
    <t>из них имели острые и терминальные б-ни с-мы кровообращения    (мед. Св-во о смерти,              строки:   I а), I б) *</t>
  </si>
  <si>
    <t>из них имели острые и терминальные б-ни с-мы кровообращения    (мед. Св-во о смерти,                                                  строки:   I а), I б) *</t>
  </si>
  <si>
    <t>Структура класса САХАРНЫЙ ДИАБЕТ                                                                                                                               код МКБ Е 10 - Е11 (расчет от столбца F,G)</t>
  </si>
  <si>
    <t xml:space="preserve">Е 10.6-Е14.6         (мед. Св-во о смерти, строка I в)     </t>
  </si>
  <si>
    <t xml:space="preserve">Е 10.7-Е14.7         (мед. Св-во о смерти, строка I в)     </t>
  </si>
  <si>
    <t xml:space="preserve">Е 10.1-Е14.1          (мед. Св-во о смерти, строка I в)     </t>
  </si>
  <si>
    <t xml:space="preserve">Е 10.8-Е14.8 +          прочие)  (мед. Св-во о смерти, строка I в)     </t>
  </si>
  <si>
    <t>Структура класса САХАРНЫЙ ДИАБЕТ                                                                                                                               код МКБ Е 10 - Е11 (расчет от столбца AC,AD)</t>
  </si>
  <si>
    <t xml:space="preserve">Е 10.1-Е14.01          (мед. Св-во о смерти, строка I в)     </t>
  </si>
  <si>
    <t xml:space="preserve">Е 10.6-Е14.6              (мед. Св-во о смерти, строка I в)     </t>
  </si>
  <si>
    <t xml:space="preserve">Е 11.8           прочие)  (мед. Св-во о смерти, строка I в)     </t>
  </si>
  <si>
    <t>2025 год</t>
  </si>
  <si>
    <t xml:space="preserve">Структура смертности по классу IV «Болезни эндокринной системы, расстройства питания и нарушения обмена веществ» отчетный период _________ г.*
Примечание: заполнение таблицы 20 согласно форме в приложении 1 
 </t>
  </si>
  <si>
    <t>Структура класса САХАРНЫЙ ДИАБЕТ  код МКБ Е 10 - Е11 (расчет от столбца AC,AD)</t>
  </si>
  <si>
    <t>3. по показателю «Всего зарегистрировано по классу IV «Болезни эндокринной системы …» / из них «сахарный диабет» (мед. Св-во о смерти, строка I в) 384 чел., что составляет 94,6 % от общего числа умерших по данному классу, что выше на ___ (%) в сравнении с показателями АППГ</t>
  </si>
  <si>
    <t>• «Е10.0-Е14.0 (мед. Св-во о смерти, строки: I в) составляет 7 чел., что соответствует _____0_ %, что выше / ниже на 3 в сравнении с показателями АППГ;</t>
  </si>
  <si>
    <t>• Е10.7-Е14.7 и прочие (мед. Св-во о смерти, строки: I в) составляет 291чел., что соответствует 75,8 %, что выше  на __2  чел_ (%) в сравнении с показателями АППГ;</t>
  </si>
  <si>
    <t>• Е10.8-Е14.8 и прочие (мед. Св-во о смерти, строки: I в) составляет 19 чел., что соответствует 4,9 %, что выше  на 2 чел (%) в сравнении с показателями АППГ;</t>
  </si>
  <si>
    <t>• «из них острые и терминальные б-ни с-мы кровообращения (мед. Св-во о смерти, строки: I а), I б)) составляет 82 чел., что соответствует 21,4 %, что выше  на _29 чел__ (%) в сравнении с показателями АППГ</t>
  </si>
  <si>
    <t>• Е10.6-Е14.6 (мед. Св-во о смерти, строки: I в) 29 чел., что соответствует 7,6 %, что выше / ниже на 7 чел___ (%) в сравнении с показателями АППГ;</t>
  </si>
  <si>
    <t>• Е10.5-Е14.5 (мед. Св-во о смерти, строки: I в) 11 чел., что соответствует 2,9 %, что выше / ниже на -18 чел  (%) в сравнении с показателями АППГ;</t>
  </si>
  <si>
    <t>• Е10.2-Е14.2 (мед. Св-во о смерти, строки: I в) составляет 23 чел., что соответствует ___0___ %, что выше / ниже на 6 чел 6,0 (%) в сравнении с показателями АППГ;</t>
  </si>
  <si>
    <t>• «Е10.1-Е14.1 (мед. Св-во о смерти, строки: I в) составляет 4 чел., что соответствует 1,0 %, что выше / ниже на 1 чел.(%) в сравнении с показателями АППГ;</t>
  </si>
  <si>
    <t>1. по показателю «Всего зарегистрировано по классу IV «Болезни эндокринной системы, расстройства питания и нарушения обмена веществ» 371 чел., 406 чел. (________ %), что выше  на 35 чел (%) в сравнении с показателями АППГ</t>
  </si>
  <si>
    <r>
      <t xml:space="preserve">2. по показателю «Всего зарегистрировано по классу IV «Болезни эндокринной системы …» / из них </t>
    </r>
    <r>
      <rPr>
        <b/>
        <sz val="9"/>
        <color theme="1"/>
        <rFont val="Times New Roman"/>
        <family val="1"/>
        <charset val="204"/>
      </rPr>
      <t>«ожирение»</t>
    </r>
    <r>
      <rPr>
        <sz val="9"/>
        <color theme="1"/>
        <rFont val="Times New Roman"/>
        <family val="1"/>
        <charset val="204"/>
      </rPr>
      <t xml:space="preserve"> (мед. Св-во о смерти, строка I в) 14 чел., что составляет 3,4 % от общего числа умерших по данному классу, что выше  на 1 чел (%) в сравнении с показателями АППГ</t>
    </r>
  </si>
  <si>
    <t>Бадалян Е.А. тел.89044644360</t>
  </si>
  <si>
    <t>Отчет о достижении результата    «Поэтапно созданы центры и отделения, оказывающие медицинскую помощь больным с нарушениями углеводного обмена и сахарным диабетом на базе региональных медицинских организаций» федерального проекта «Борьба с сахарным диабетом» в 2023-2025 годах</t>
  </si>
  <si>
    <r>
      <t xml:space="preserve">Диагноз СД  (E10-E14)  </t>
    </r>
    <r>
      <rPr>
        <b/>
        <sz val="9"/>
        <color indexed="2"/>
        <rFont val="Times New Roman"/>
        <family val="1"/>
        <charset val="204"/>
      </rPr>
      <t>Впервые в 2025</t>
    </r>
    <r>
      <rPr>
        <b/>
        <sz val="9"/>
        <color theme="1"/>
        <rFont val="Times New Roman"/>
        <family val="1"/>
        <charset val="204"/>
      </rPr>
      <t xml:space="preserve"> по реестрам (лиц)</t>
    </r>
  </si>
  <si>
    <t>Информация по проведенному  ДН  Сахарный диабет отчетный период _______ 2025 г..</t>
  </si>
  <si>
    <t>Исполнение плана по школам СД (Комплексные посещения в рамках проведения школы сахарного диабета) к отчетному периоду ______ 2025 г.</t>
  </si>
  <si>
    <t>К1. Мониторинг качества и количества внесенных данных для пациентов на учете в отчетном 2025 году *</t>
  </si>
  <si>
    <t>К2. Объем обновлённых данных за год в отчетном 2025 году *</t>
  </si>
  <si>
    <t>Отчетный год 2025</t>
  </si>
  <si>
    <t>взрослых</t>
  </si>
  <si>
    <r>
      <t xml:space="preserve">1) наличие/отсутствие дневного стационара и </t>
    </r>
    <r>
      <rPr>
        <b/>
        <sz val="9"/>
        <color theme="1"/>
        <rFont val="Calibri"/>
        <family val="2"/>
        <charset val="204"/>
        <scheme val="minor"/>
      </rPr>
      <t>количество коек</t>
    </r>
    <r>
      <rPr>
        <sz val="9"/>
        <color indexed="2"/>
        <rFont val="Calibri"/>
        <family val="2"/>
        <charset val="204"/>
        <scheme val="minor"/>
      </rPr>
      <t xml:space="preserve"> по профилю «эндокринология» при наличии: </t>
    </r>
  </si>
  <si>
    <r>
      <t xml:space="preserve">2) наличие/отсутствие эндокринологического отделения в круглосуточном стационаре и </t>
    </r>
    <r>
      <rPr>
        <b/>
        <sz val="9"/>
        <color theme="1"/>
        <rFont val="Calibri"/>
        <family val="2"/>
        <charset val="204"/>
        <scheme val="minor"/>
      </rPr>
      <t>количество коек</t>
    </r>
    <r>
      <rPr>
        <sz val="9"/>
        <color indexed="2"/>
        <rFont val="Calibri"/>
        <family val="2"/>
        <charset val="204"/>
        <scheme val="minor"/>
      </rPr>
      <t xml:space="preserve"> при наличии: _________</t>
    </r>
  </si>
  <si>
    <r>
      <rPr>
        <b/>
        <sz val="9"/>
        <color theme="1"/>
        <rFont val="Calibri"/>
        <family val="2"/>
        <charset val="204"/>
        <scheme val="minor"/>
      </rPr>
      <t xml:space="preserve">Количество </t>
    </r>
    <r>
      <rPr>
        <sz val="9"/>
        <color indexed="2"/>
        <rFont val="Calibri"/>
        <family val="2"/>
        <charset val="204"/>
        <scheme val="minor"/>
      </rPr>
      <t>эндокринологических приемов: взрослых___детских__</t>
    </r>
  </si>
  <si>
    <r>
      <t xml:space="preserve">3) </t>
    </r>
    <r>
      <rPr>
        <sz val="9"/>
        <color theme="1"/>
        <rFont val="Calibri"/>
        <family val="2"/>
        <charset val="204"/>
        <scheme val="minor"/>
      </rPr>
      <t>количество коек</t>
    </r>
    <r>
      <rPr>
        <sz val="9"/>
        <color indexed="2"/>
        <rFont val="Calibri"/>
        <family val="2"/>
        <charset val="204"/>
        <scheme val="minor"/>
      </rPr>
      <t>, лицензированных по профилю «эндокринология» организованных на базе терапевтических отделений: _________, при наличии указать Ф.И.О. и должность врача, занимающегося ведением пациентов, наличие сертификата специалиста-эндокринолога, год прохождения обучения: ___________</t>
    </r>
  </si>
  <si>
    <t>Ф.И.О и должность врача</t>
  </si>
  <si>
    <r>
      <t xml:space="preserve">4) для медицинских организаций, в которых организовано эндокринологическое отделение представить количество коек по профилю «эндокринология» для взрослого населения </t>
    </r>
    <r>
      <rPr>
        <b/>
        <sz val="9"/>
        <color theme="1"/>
        <rFont val="Calibri"/>
        <family val="2"/>
        <charset val="204"/>
        <scheme val="minor"/>
      </rPr>
      <t>за последние 5 лет</t>
    </r>
    <r>
      <rPr>
        <sz val="9"/>
        <color indexed="2"/>
        <rFont val="Calibri"/>
        <family val="2"/>
        <charset val="204"/>
        <scheme val="minor"/>
      </rPr>
      <t>. Оценить динамику коечного фонда по сравнению с годом, предшествующим отчетному:</t>
    </r>
  </si>
  <si>
    <t>кол.во коек для взрослых</t>
  </si>
  <si>
    <r>
      <t>Общее количество пациентов с установленным диагнозом «сахарный диабет» (на отчётную дату) (</t>
    </r>
    <r>
      <rPr>
        <sz val="9"/>
        <color indexed="2"/>
        <rFont val="Times New Roman"/>
        <family val="1"/>
        <charset val="204"/>
      </rPr>
      <t>впервые выявленные в 2025 году</t>
    </r>
    <r>
      <rPr>
        <sz val="9"/>
        <color theme="1"/>
        <rFont val="Times New Roman"/>
        <family val="1"/>
        <charset val="204"/>
      </rPr>
      <t>)</t>
    </r>
  </si>
  <si>
    <t>Сведения о больных с впервые выявленным сахарным диабетом в отчетном году  
по форме №12 и в «Государственном регистре больных сахарным диабетом» 
в отчетном 2025 году *</t>
  </si>
  <si>
    <t>Сведения о состоящих на учёте больных сахарным диабетом в отчетном году,
по форме №12 и в «Государственном регистре больных сахарным диабетом» * 
в отчетном 2025 году</t>
  </si>
  <si>
    <t>Сверка данных по смертности в отчетном 2025_году</t>
  </si>
  <si>
    <t>Таблица 13
Отчет об объёмах комплексных посещений в рамках проведения школы сахарного диабета с установленным диагнозом «сахарный диабет», прошедших терапевтическое обучение в «Школах диабета» за отчетный период 2025 г. (приложение 3)</t>
  </si>
  <si>
    <t>Фомичева Татьяна Петровна, детский эндокринолог, 2022г, 3 койки взрослые-Абайдуллина Лайсан Галимзяновна, эндокринолог, 2023г.</t>
  </si>
  <si>
    <t>ссылка для заполнения</t>
  </si>
  <si>
    <t>https://disk.yandex.ru/i/E-nNDfoAeRu4Hg</t>
  </si>
  <si>
    <t>Количество умерших по данным фед.регистра СД за 2025 год (от всего)</t>
  </si>
  <si>
    <t xml:space="preserve">Количество умерших по данным фед.регистра СД за 2025 год (от сахарного диабета)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</si>
</sst>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0"/>
    <numFmt numFmtId="165" formatCode="0.000"/>
    <numFmt numFmtId="166" formatCode="0.0%"/>
    <numFmt numFmtId="167" formatCode="_-* #,##0\ _₽_-;\-* #,##0\ _₽_-;_-* &quot;-&quot;??\ _₽_-;_-@_-"/>
  </numFmts>
  <fonts count="101" x14ac:knownFonts="1">
    <font>
      <sz val="11"/>
      <color theme="1"/>
      <name val="Calibri"/>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u/>
      <sz val="11"/>
      <color theme="10"/>
      <name val="Calibri"/>
      <family val="2"/>
      <charset val="204"/>
      <scheme val="minor"/>
    </font>
    <font>
      <sz val="11"/>
      <color rgb="FF006100"/>
      <name val="Calibri"/>
      <family val="2"/>
      <charset val="204"/>
      <scheme val="minor"/>
    </font>
    <font>
      <b/>
      <sz val="14"/>
      <name val="Times New Roman"/>
      <family val="1"/>
      <charset val="204"/>
    </font>
    <font>
      <b/>
      <sz val="12"/>
      <name val="Times New Roman"/>
      <family val="1"/>
      <charset val="204"/>
    </font>
    <font>
      <sz val="12"/>
      <name val="Times New Roman"/>
      <family val="1"/>
      <charset val="204"/>
    </font>
    <font>
      <sz val="8"/>
      <color theme="1"/>
      <name val="Calibri"/>
      <family val="2"/>
      <charset val="204"/>
      <scheme val="minor"/>
    </font>
    <font>
      <sz val="8"/>
      <name val="Times New Roman"/>
      <family val="1"/>
      <charset val="204"/>
    </font>
    <font>
      <sz val="10"/>
      <color theme="1"/>
      <name val="Times New Roman"/>
      <family val="1"/>
      <charset val="204"/>
    </font>
    <font>
      <b/>
      <sz val="11"/>
      <color theme="1"/>
      <name val="Calibri"/>
      <family val="2"/>
      <charset val="204"/>
      <scheme val="minor"/>
    </font>
    <font>
      <sz val="11"/>
      <color theme="1"/>
      <name val="Times New Roman"/>
      <family val="1"/>
      <charset val="204"/>
    </font>
    <font>
      <b/>
      <sz val="11"/>
      <color theme="1"/>
      <name val="Times New Roman"/>
      <family val="1"/>
      <charset val="204"/>
    </font>
    <font>
      <b/>
      <sz val="9"/>
      <color theme="1"/>
      <name val="Times New Roman"/>
      <family val="1"/>
      <charset val="204"/>
    </font>
    <font>
      <sz val="11"/>
      <name val="Times New Roman"/>
      <family val="1"/>
      <charset val="204"/>
    </font>
    <font>
      <sz val="11"/>
      <name val="Calibri"/>
      <family val="2"/>
      <charset val="204"/>
    </font>
    <font>
      <sz val="9"/>
      <name val="Times New Roman"/>
      <family val="1"/>
      <charset val="204"/>
    </font>
    <font>
      <sz val="9"/>
      <name val="Cambria"/>
      <family val="1"/>
      <charset val="204"/>
    </font>
    <font>
      <sz val="9"/>
      <name val="Calibri"/>
      <family val="2"/>
      <charset val="204"/>
    </font>
    <font>
      <sz val="9"/>
      <color theme="1"/>
      <name val="Times New Roman"/>
      <family val="1"/>
      <charset val="204"/>
    </font>
    <font>
      <sz val="8"/>
      <color theme="1"/>
      <name val="Times New Roman"/>
      <family val="1"/>
      <charset val="204"/>
    </font>
    <font>
      <b/>
      <sz val="12"/>
      <color theme="1"/>
      <name val="Times New Roman"/>
      <family val="1"/>
      <charset val="204"/>
    </font>
    <font>
      <sz val="14"/>
      <color theme="1"/>
      <name val="Times New Roman"/>
      <family val="1"/>
      <charset val="204"/>
    </font>
    <font>
      <b/>
      <sz val="9"/>
      <name val="Times New Roman"/>
      <family val="1"/>
      <charset val="204"/>
    </font>
    <font>
      <sz val="9"/>
      <color theme="1"/>
      <name val="Calibri"/>
      <family val="2"/>
      <charset val="204"/>
      <scheme val="minor"/>
    </font>
    <font>
      <sz val="6"/>
      <color theme="1"/>
      <name val="Times New Roman"/>
      <family val="1"/>
      <charset val="204"/>
    </font>
    <font>
      <sz val="6"/>
      <name val="Times New Roman"/>
      <family val="1"/>
      <charset val="204"/>
    </font>
    <font>
      <b/>
      <sz val="9"/>
      <color theme="1"/>
      <name val="Times New Roman"/>
      <family val="1"/>
      <charset val="204"/>
    </font>
    <font>
      <b/>
      <sz val="8"/>
      <name val="Times New Roman"/>
      <family val="1"/>
      <charset val="204"/>
    </font>
    <font>
      <b/>
      <u/>
      <sz val="11"/>
      <name val="Times New Roman"/>
      <family val="1"/>
      <charset val="204"/>
    </font>
    <font>
      <b/>
      <sz val="11"/>
      <name val="Times New Roman"/>
      <family val="1"/>
      <charset val="204"/>
    </font>
    <font>
      <sz val="9"/>
      <color indexed="65"/>
      <name val="Calibri"/>
      <family val="2"/>
      <charset val="204"/>
    </font>
    <font>
      <sz val="12"/>
      <color theme="1"/>
      <name val="Times New Roman"/>
      <family val="1"/>
      <charset val="204"/>
    </font>
    <font>
      <b/>
      <sz val="14"/>
      <color theme="1"/>
      <name val="Times New Roman"/>
      <family val="1"/>
      <charset val="204"/>
    </font>
    <font>
      <sz val="14"/>
      <color theme="1"/>
      <name val="Calibri"/>
      <family val="2"/>
      <charset val="204"/>
      <scheme val="minor"/>
    </font>
    <font>
      <b/>
      <sz val="8"/>
      <color theme="1"/>
      <name val="Calibri"/>
      <family val="2"/>
      <charset val="204"/>
      <scheme val="minor"/>
    </font>
    <font>
      <sz val="10"/>
      <name val="Times New Roman"/>
      <family val="1"/>
      <charset val="204"/>
    </font>
    <font>
      <sz val="10"/>
      <color theme="1"/>
      <name val="Calibri"/>
      <family val="2"/>
      <charset val="204"/>
      <scheme val="minor"/>
    </font>
    <font>
      <sz val="11"/>
      <color indexed="2"/>
      <name val="Calibri"/>
      <family val="2"/>
      <charset val="204"/>
      <scheme val="minor"/>
    </font>
    <font>
      <b/>
      <sz val="10"/>
      <color theme="1"/>
      <name val="Times New Roman"/>
      <family val="1"/>
      <charset val="204"/>
    </font>
    <font>
      <b/>
      <i/>
      <u/>
      <sz val="10"/>
      <color indexed="2"/>
      <name val="Times New Roman"/>
      <family val="1"/>
      <charset val="204"/>
    </font>
    <font>
      <b/>
      <sz val="10"/>
      <color indexed="2"/>
      <name val="Calibri"/>
      <family val="2"/>
      <charset val="204"/>
      <scheme val="minor"/>
    </font>
    <font>
      <sz val="9"/>
      <color indexed="2"/>
      <name val="Calibri"/>
      <family val="2"/>
      <charset val="204"/>
      <scheme val="minor"/>
    </font>
    <font>
      <sz val="11"/>
      <color theme="1"/>
      <name val="Calibri"/>
      <family val="2"/>
      <charset val="204"/>
    </font>
    <font>
      <sz val="11"/>
      <color theme="1"/>
      <name val="Calibri"/>
      <family val="2"/>
      <charset val="204"/>
      <scheme val="minor"/>
    </font>
    <font>
      <sz val="9"/>
      <name val="Calibri"/>
      <family val="2"/>
      <charset val="204"/>
      <scheme val="minor"/>
    </font>
    <font>
      <i/>
      <u/>
      <sz val="12"/>
      <color theme="1"/>
      <name val="Times New Roman"/>
      <family val="1"/>
      <charset val="204"/>
    </font>
    <font>
      <b/>
      <i/>
      <sz val="12"/>
      <color theme="1"/>
      <name val="Times New Roman"/>
      <family val="1"/>
      <charset val="204"/>
    </font>
    <font>
      <sz val="10"/>
      <name val="Arial"/>
      <family val="2"/>
      <charset val="204"/>
    </font>
    <font>
      <sz val="8"/>
      <name val="Calibri"/>
      <family val="2"/>
      <charset val="204"/>
    </font>
    <font>
      <sz val="10"/>
      <name val="Calibri"/>
      <family val="2"/>
      <charset val="204"/>
    </font>
    <font>
      <sz val="11"/>
      <color indexed="2"/>
      <name val="Calibri"/>
      <family val="2"/>
      <charset val="204"/>
    </font>
    <font>
      <b/>
      <i/>
      <sz val="11"/>
      <color theme="1"/>
      <name val="Times New Roman"/>
      <family val="1"/>
      <charset val="204"/>
    </font>
    <font>
      <sz val="7.5"/>
      <name val="Times New Roman"/>
      <family val="1"/>
      <charset val="204"/>
    </font>
    <font>
      <b/>
      <sz val="10"/>
      <name val="Arial"/>
      <family val="2"/>
      <charset val="204"/>
    </font>
    <font>
      <sz val="11"/>
      <color theme="1"/>
      <name val="Times New Roman"/>
      <family val="1"/>
      <charset val="204"/>
    </font>
    <font>
      <u/>
      <sz val="11"/>
      <color theme="10"/>
      <name val="Calibri"/>
      <family val="2"/>
      <charset val="204"/>
    </font>
    <font>
      <u/>
      <sz val="10"/>
      <color theme="10"/>
      <name val="Calibri"/>
      <family val="2"/>
      <charset val="204"/>
    </font>
    <font>
      <u/>
      <sz val="9"/>
      <color theme="10"/>
      <name val="Calibri"/>
      <family val="2"/>
      <charset val="204"/>
    </font>
    <font>
      <sz val="9"/>
      <color indexed="2"/>
      <name val="Calibri"/>
      <family val="2"/>
      <charset val="204"/>
    </font>
    <font>
      <u/>
      <sz val="8"/>
      <color theme="10"/>
      <name val="Calibri"/>
      <family val="2"/>
      <charset val="204"/>
    </font>
    <font>
      <sz val="8"/>
      <color indexed="63"/>
      <name val="Arial"/>
      <family val="2"/>
      <charset val="204"/>
    </font>
    <font>
      <u/>
      <sz val="12"/>
      <color theme="10"/>
      <name val="Calibri"/>
      <family val="2"/>
      <charset val="204"/>
    </font>
    <font>
      <sz val="11"/>
      <color indexed="2"/>
      <name val="Times New Roman"/>
      <family val="1"/>
      <charset val="204"/>
    </font>
    <font>
      <i/>
      <sz val="11"/>
      <color theme="1"/>
      <name val="Times New Roman"/>
      <family val="1"/>
      <charset val="204"/>
    </font>
    <font>
      <b/>
      <sz val="10"/>
      <name val="Times New Roman"/>
      <family val="1"/>
      <charset val="204"/>
    </font>
    <font>
      <b/>
      <sz val="10"/>
      <color theme="1"/>
      <name val="Times New Roman"/>
      <family val="1"/>
      <charset val="204"/>
    </font>
    <font>
      <sz val="10"/>
      <color theme="1"/>
      <name val="Times New Roman"/>
      <family val="1"/>
      <charset val="204"/>
    </font>
    <font>
      <b/>
      <sz val="11"/>
      <color indexed="2"/>
      <name val="Times New Roman"/>
      <family val="1"/>
      <charset val="204"/>
    </font>
    <font>
      <b/>
      <sz val="8"/>
      <color indexed="2"/>
      <name val="Times New Roman"/>
      <family val="1"/>
      <charset val="204"/>
    </font>
    <font>
      <sz val="8"/>
      <color indexed="2"/>
      <name val="Times New Roman"/>
      <family val="1"/>
      <charset val="204"/>
    </font>
    <font>
      <sz val="10"/>
      <color rgb="FFC00000"/>
      <name val="Times New Roman"/>
      <family val="1"/>
      <charset val="204"/>
    </font>
    <font>
      <sz val="8"/>
      <color theme="1"/>
      <name val="Calibri"/>
      <family val="2"/>
      <charset val="204"/>
      <scheme val="minor"/>
    </font>
    <font>
      <sz val="10"/>
      <color indexed="2"/>
      <name val="Arial"/>
      <family val="2"/>
      <charset val="204"/>
    </font>
    <font>
      <b/>
      <u/>
      <sz val="12"/>
      <name val="Times New Roman"/>
      <family val="1"/>
      <charset val="204"/>
    </font>
    <font>
      <sz val="11"/>
      <color theme="1"/>
      <name val="Calibri"/>
      <family val="2"/>
      <charset val="204"/>
      <scheme val="minor"/>
    </font>
    <font>
      <b/>
      <sz val="9"/>
      <color indexed="2"/>
      <name val="Times New Roman"/>
      <family val="1"/>
      <charset val="204"/>
    </font>
    <font>
      <u/>
      <sz val="8"/>
      <name val="Times New Roman"/>
      <family val="1"/>
      <charset val="204"/>
    </font>
    <font>
      <b/>
      <sz val="12"/>
      <color theme="1"/>
      <name val="Calibri"/>
      <family val="2"/>
      <charset val="204"/>
      <scheme val="minor"/>
    </font>
    <font>
      <b/>
      <sz val="10"/>
      <color indexed="2"/>
      <name val="Arial"/>
      <family val="2"/>
      <charset val="204"/>
    </font>
    <font>
      <b/>
      <i/>
      <sz val="11"/>
      <color indexed="2"/>
      <name val="Times New Roman"/>
      <family val="1"/>
      <charset val="204"/>
    </font>
    <font>
      <b/>
      <u/>
      <sz val="10"/>
      <color theme="1"/>
      <name val="Times New Roman"/>
      <family val="1"/>
      <charset val="204"/>
    </font>
    <font>
      <sz val="9"/>
      <color indexed="2"/>
      <name val="Times New Roman"/>
      <family val="1"/>
      <charset val="204"/>
    </font>
    <font>
      <u/>
      <sz val="9"/>
      <color theme="1"/>
      <name val="Times New Roman"/>
      <family val="1"/>
      <charset val="204"/>
    </font>
    <font>
      <b/>
      <u/>
      <sz val="12"/>
      <color indexed="2"/>
      <name val="Times New Roman"/>
      <family val="1"/>
      <charset val="204"/>
    </font>
    <font>
      <u/>
      <sz val="11"/>
      <color theme="10"/>
      <name val="Times New Roman"/>
      <family val="1"/>
      <charset val="204"/>
    </font>
    <font>
      <sz val="10"/>
      <color indexed="2"/>
      <name val="Times New Roman"/>
      <family val="1"/>
      <charset val="204"/>
    </font>
    <font>
      <b/>
      <sz val="8"/>
      <color theme="1"/>
      <name val="Times New Roman"/>
      <family val="1"/>
      <charset val="204"/>
    </font>
    <font>
      <sz val="11"/>
      <color rgb="FF000000"/>
      <name val="Calibri"/>
      <family val="2"/>
      <charset val="204"/>
      <scheme val="minor"/>
    </font>
    <font>
      <sz val="8"/>
      <color rgb="FF000000"/>
      <name val="Times New Roman"/>
      <family val="1"/>
      <charset val="204"/>
    </font>
    <font>
      <sz val="10"/>
      <color rgb="FF000000"/>
      <name val="Times New Roman"/>
      <family val="1"/>
      <charset val="204"/>
    </font>
    <font>
      <sz val="11"/>
      <color rgb="FFFF0000"/>
      <name val="Times New Roman"/>
      <family val="1"/>
      <charset val="204"/>
    </font>
    <font>
      <sz val="6"/>
      <color rgb="FFFF0000"/>
      <name val="Times New Roman"/>
      <family val="1"/>
      <charset val="204"/>
    </font>
    <font>
      <b/>
      <sz val="10"/>
      <color rgb="FF000000"/>
      <name val="Calibri"/>
      <family val="2"/>
      <charset val="204"/>
      <scheme val="minor"/>
    </font>
    <font>
      <sz val="11"/>
      <color theme="1"/>
      <name val="Calibri"/>
      <family val="2"/>
      <charset val="204"/>
      <scheme val="minor"/>
    </font>
    <font>
      <b/>
      <sz val="9"/>
      <color theme="1"/>
      <name val="Calibri"/>
      <family val="2"/>
      <charset val="204"/>
      <scheme val="minor"/>
    </font>
    <font>
      <sz val="11"/>
      <color rgb="FFFF0000"/>
      <name val="Calibri"/>
      <family val="2"/>
      <charset val="204"/>
      <scheme val="minor"/>
    </font>
  </fonts>
  <fills count="44">
    <fill>
      <patternFill patternType="none"/>
    </fill>
    <fill>
      <patternFill patternType="gray125"/>
    </fill>
    <fill>
      <patternFill patternType="none"/>
    </fill>
    <fill>
      <patternFill patternType="solid">
        <fgColor rgb="FFC6EFCE"/>
        <bgColor rgb="FFC6EFCE"/>
      </patternFill>
    </fill>
    <fill>
      <patternFill patternType="solid">
        <fgColor indexed="5"/>
        <bgColor indexed="5"/>
      </patternFill>
    </fill>
    <fill>
      <patternFill patternType="solid">
        <fgColor rgb="FF92D050"/>
        <bgColor rgb="FF92D050"/>
      </patternFill>
    </fill>
    <fill>
      <patternFill patternType="solid">
        <fgColor theme="0"/>
        <bgColor theme="0"/>
      </patternFill>
    </fill>
    <fill>
      <patternFill patternType="solid">
        <fgColor theme="0"/>
        <bgColor theme="0"/>
      </patternFill>
    </fill>
    <fill>
      <patternFill patternType="solid">
        <fgColor indexed="65"/>
      </patternFill>
    </fill>
    <fill>
      <patternFill patternType="solid">
        <fgColor rgb="FFFFC000"/>
        <bgColor rgb="FFFFC000"/>
      </patternFill>
    </fill>
    <fill>
      <patternFill patternType="solid">
        <fgColor theme="9" tint="0.59999389629810485"/>
        <bgColor theme="9" tint="0.59999389629810485"/>
      </patternFill>
    </fill>
    <fill>
      <patternFill patternType="solid">
        <fgColor theme="7" tint="0.79998168889431442"/>
        <bgColor theme="7" tint="0.79998168889431442"/>
      </patternFill>
    </fill>
    <fill>
      <patternFill patternType="solid">
        <fgColor rgb="FFD8E4BC"/>
        <bgColor rgb="FFD8E4BC"/>
      </patternFill>
    </fill>
    <fill>
      <patternFill patternType="solid">
        <fgColor theme="0" tint="-4.9989318521683403E-2"/>
        <bgColor theme="0" tint="-4.9989318521683403E-2"/>
      </patternFill>
    </fill>
    <fill>
      <patternFill patternType="solid">
        <fgColor rgb="FFFCD5B4"/>
        <bgColor rgb="FFFCD5B4"/>
      </patternFill>
    </fill>
    <fill>
      <patternFill patternType="solid">
        <fgColor rgb="FFE4DFEC"/>
        <bgColor rgb="FFE4DFEC"/>
      </patternFill>
    </fill>
    <fill>
      <patternFill patternType="solid">
        <fgColor rgb="FFE5E0EC"/>
        <bgColor rgb="FFE5E0EC"/>
      </patternFill>
    </fill>
    <fill>
      <patternFill patternType="solid">
        <fgColor theme="6" tint="0.59999389629810485"/>
        <bgColor theme="6" tint="0.59999389629810485"/>
      </patternFill>
    </fill>
    <fill>
      <patternFill patternType="solid">
        <fgColor rgb="FF366092"/>
        <bgColor rgb="FF366092"/>
      </patternFill>
    </fill>
    <fill>
      <patternFill patternType="solid">
        <fgColor rgb="FF4682B4"/>
        <bgColor rgb="FF4682B4"/>
      </patternFill>
    </fill>
    <fill>
      <patternFill patternType="solid">
        <fgColor rgb="FF87CEFA"/>
        <bgColor rgb="FF87CEFA"/>
      </patternFill>
    </fill>
    <fill>
      <patternFill patternType="solid">
        <fgColor rgb="FF6495EC"/>
        <bgColor rgb="FF6495EC"/>
      </patternFill>
    </fill>
    <fill>
      <patternFill patternType="solid">
        <fgColor theme="6" tint="0.39997558519241921"/>
        <bgColor theme="6" tint="0.39997558519241921"/>
      </patternFill>
    </fill>
    <fill>
      <patternFill patternType="solid">
        <fgColor theme="7" tint="0.59999389629810485"/>
        <bgColor theme="7" tint="0.59999389629810485"/>
      </patternFill>
    </fill>
    <fill>
      <patternFill patternType="solid">
        <fgColor theme="9" tint="0.79998168889431442"/>
        <bgColor theme="9" tint="0.79998168889431442"/>
      </patternFill>
    </fill>
    <fill>
      <patternFill patternType="solid">
        <fgColor rgb="FFCCC0DA"/>
        <bgColor rgb="FFCCC0DA"/>
      </patternFill>
    </fill>
    <fill>
      <patternFill patternType="solid">
        <fgColor rgb="FFFFFF00"/>
        <bgColor indexed="64"/>
      </patternFill>
    </fill>
    <fill>
      <patternFill patternType="solid">
        <fgColor rgb="FFFFFF00"/>
        <bgColor rgb="FF92D050"/>
      </patternFill>
    </fill>
    <fill>
      <patternFill patternType="solid">
        <fgColor rgb="FFFFFF00"/>
        <bgColor indexed="5"/>
      </patternFill>
    </fill>
    <fill>
      <patternFill patternType="solid">
        <fgColor rgb="FFFFFF00"/>
        <bgColor theme="0"/>
      </patternFill>
    </fill>
    <fill>
      <patternFill patternType="solid">
        <fgColor rgb="FFFFFF00"/>
        <bgColor theme="0" tint="-4.9989318521683403E-2"/>
      </patternFill>
    </fill>
    <fill>
      <patternFill patternType="solid">
        <fgColor theme="9" tint="0.59999389629810485"/>
        <bgColor rgb="FFD8E4BC"/>
      </patternFill>
    </fill>
    <fill>
      <patternFill patternType="solid">
        <fgColor theme="0" tint="-0.14999847407452621"/>
        <bgColor theme="7" tint="0.79998168889431442"/>
      </patternFill>
    </fill>
    <fill>
      <patternFill patternType="solid">
        <fgColor rgb="FF92D050"/>
        <bgColor indexed="64"/>
      </patternFill>
    </fill>
    <fill>
      <patternFill patternType="solid">
        <fgColor rgb="FFFFFFFF"/>
        <bgColor indexed="64"/>
      </patternFill>
    </fill>
    <fill>
      <patternFill patternType="solid">
        <fgColor theme="5" tint="0.59999389629810485"/>
        <bgColor indexed="64"/>
      </patternFill>
    </fill>
    <fill>
      <patternFill patternType="solid">
        <fgColor rgb="FFFFC000"/>
        <bgColor indexed="64"/>
      </patternFill>
    </fill>
    <fill>
      <patternFill patternType="solid">
        <fgColor theme="9" tint="0.59999389629810485"/>
        <bgColor indexed="64"/>
      </patternFill>
    </fill>
    <fill>
      <patternFill patternType="solid">
        <fgColor rgb="FFFFFF00"/>
        <bgColor theme="7" tint="0.79998168889431442"/>
      </patternFill>
    </fill>
    <fill>
      <patternFill patternType="solid">
        <fgColor rgb="FFFFFF00"/>
        <bgColor rgb="FFD8E4BC"/>
      </patternFill>
    </fill>
    <fill>
      <patternFill patternType="solid">
        <fgColor rgb="FFFFFF00"/>
        <bgColor rgb="FFFCD5B4"/>
      </patternFill>
    </fill>
    <fill>
      <patternFill patternType="solid">
        <fgColor rgb="FFFFFF00"/>
        <bgColor theme="9" tint="0.59999389629810485"/>
      </patternFill>
    </fill>
    <fill>
      <patternFill patternType="solid">
        <fgColor rgb="FFFFFF00"/>
        <bgColor rgb="FFE4DFEC"/>
      </patternFill>
    </fill>
    <fill>
      <patternFill patternType="solid">
        <fgColor theme="0"/>
        <bgColor indexed="64"/>
      </patternFill>
    </fill>
  </fills>
  <borders count="50">
    <border>
      <left/>
      <right/>
      <top/>
      <bottom/>
      <diagonal/>
    </border>
    <border>
      <left style="thin">
        <color rgb="FF3F3F3F"/>
      </left>
      <right style="thin">
        <color rgb="FF3F3F3F"/>
      </right>
      <top style="thin">
        <color rgb="FF3F3F3F"/>
      </top>
      <bottom style="thin">
        <color rgb="FF3F3F3F"/>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auto="1"/>
      </left>
      <right style="thin">
        <color auto="1"/>
      </right>
      <top style="thin">
        <color auto="1"/>
      </top>
      <bottom style="thin">
        <color theme="1"/>
      </bottom>
      <diagonal/>
    </border>
    <border>
      <left style="thin">
        <color theme="1"/>
      </left>
      <right style="thin">
        <color theme="1"/>
      </right>
      <top/>
      <bottom/>
      <diagonal/>
    </border>
    <border>
      <left/>
      <right/>
      <top style="thin">
        <color theme="1"/>
      </top>
      <bottom style="thin">
        <color auto="1"/>
      </bottom>
      <diagonal/>
    </border>
    <border>
      <left style="thin">
        <color auto="1"/>
      </left>
      <right style="thin">
        <color auto="1"/>
      </right>
      <top style="thin">
        <color theme="1"/>
      </top>
      <bottom style="thin">
        <color auto="1"/>
      </bottom>
      <diagonal/>
    </border>
    <border>
      <left style="thin">
        <color auto="1"/>
      </left>
      <right style="thin">
        <color theme="1"/>
      </right>
      <top style="thin">
        <color auto="1"/>
      </top>
      <bottom style="thin">
        <color auto="1"/>
      </bottom>
      <diagonal/>
    </border>
    <border>
      <left style="thin">
        <color auto="1"/>
      </left>
      <right/>
      <top style="thin">
        <color auto="1"/>
      </top>
      <bottom style="thin">
        <color theme="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right style="medium">
        <color auto="1"/>
      </right>
      <top style="medium">
        <color auto="1"/>
      </top>
      <bottom/>
      <diagonal/>
    </border>
    <border>
      <left style="medium">
        <color auto="1"/>
      </left>
      <right/>
      <top/>
      <bottom style="medium">
        <color auto="1"/>
      </bottom>
      <diagonal/>
    </border>
    <border>
      <left/>
      <right/>
      <top/>
      <bottom style="thin">
        <color theme="1"/>
      </bottom>
      <diagonal/>
    </border>
    <border>
      <left/>
      <right/>
      <top style="thin">
        <color theme="1"/>
      </top>
      <bottom style="thin">
        <color theme="1"/>
      </bottom>
      <diagonal/>
    </border>
    <border>
      <left/>
      <right style="thin">
        <color auto="1"/>
      </right>
      <top style="thin">
        <color auto="1"/>
      </top>
      <bottom style="thin">
        <color theme="1"/>
      </bottom>
      <diagonal/>
    </border>
    <border>
      <left/>
      <right style="thin">
        <color auto="1"/>
      </right>
      <top/>
      <bottom style="thin">
        <color theme="1"/>
      </bottom>
      <diagonal/>
    </border>
    <border>
      <left style="thin">
        <color auto="1"/>
      </left>
      <right style="thin">
        <color auto="1"/>
      </right>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thin">
        <color theme="1"/>
      </right>
      <top/>
      <bottom/>
      <diagonal/>
    </border>
  </borders>
  <cellStyleXfs count="5">
    <xf numFmtId="0" fontId="0" fillId="0" borderId="0"/>
    <xf numFmtId="0" fontId="6" fillId="0" borderId="0" applyNumberFormat="0" applyFill="0" applyBorder="0" applyProtection="0"/>
    <xf numFmtId="9" fontId="79" fillId="2" borderId="0" applyFont="0" applyFill="0" applyBorder="0"/>
    <xf numFmtId="0" fontId="7" fillId="3" borderId="0" applyNumberFormat="0" applyBorder="0"/>
    <xf numFmtId="43" fontId="98" fillId="0" borderId="0" applyFont="0" applyFill="0" applyBorder="0" applyAlignment="0" applyProtection="0"/>
  </cellStyleXfs>
  <cellXfs count="1384">
    <xf numFmtId="0" fontId="0" fillId="0" borderId="0" xfId="0"/>
    <xf numFmtId="0" fontId="8" fillId="0" borderId="0" xfId="0" applyFont="1" applyAlignment="1">
      <alignment horizontal="left" vertical="top" wrapText="1"/>
    </xf>
    <xf numFmtId="0" fontId="0" fillId="0" borderId="0" xfId="0" applyAlignment="1">
      <alignment horizontal="left" vertical="top" wrapText="1"/>
    </xf>
    <xf numFmtId="0" fontId="9" fillId="4" borderId="2" xfId="0" applyFont="1" applyFill="1" applyBorder="1" applyAlignment="1">
      <alignment horizontal="left" vertical="top"/>
    </xf>
    <xf numFmtId="0" fontId="9" fillId="4" borderId="3" xfId="0" applyFont="1" applyFill="1" applyBorder="1" applyAlignment="1">
      <alignment horizontal="left" vertical="top" wrapText="1"/>
    </xf>
    <xf numFmtId="0" fontId="10" fillId="4" borderId="4" xfId="0" applyFont="1" applyFill="1" applyBorder="1" applyAlignment="1">
      <alignment horizontal="left" vertical="top" wrapText="1"/>
    </xf>
    <xf numFmtId="0" fontId="10" fillId="4" borderId="5" xfId="0" applyFont="1" applyFill="1" applyBorder="1" applyAlignment="1">
      <alignment horizontal="left" vertical="top" wrapText="1"/>
    </xf>
    <xf numFmtId="0" fontId="11" fillId="0" borderId="0" xfId="0" applyFont="1"/>
    <xf numFmtId="0" fontId="0" fillId="4" borderId="6" xfId="0" applyFill="1" applyBorder="1"/>
    <xf numFmtId="0" fontId="0" fillId="0" borderId="6" xfId="0" applyBorder="1"/>
    <xf numFmtId="0" fontId="13" fillId="0" borderId="6" xfId="0" applyFont="1" applyBorder="1"/>
    <xf numFmtId="0" fontId="13" fillId="6" borderId="6" xfId="0" applyFont="1" applyFill="1" applyBorder="1"/>
    <xf numFmtId="0" fontId="0" fillId="6" borderId="6" xfId="0" applyFill="1" applyBorder="1"/>
    <xf numFmtId="0" fontId="17" fillId="7" borderId="2" xfId="0" applyFont="1" applyFill="1" applyBorder="1" applyAlignment="1">
      <alignment horizontal="center" vertical="top" wrapText="1"/>
    </xf>
    <xf numFmtId="0" fontId="17" fillId="7" borderId="2" xfId="0" applyFont="1" applyFill="1" applyBorder="1" applyAlignment="1">
      <alignment vertical="top" wrapText="1"/>
    </xf>
    <xf numFmtId="0" fontId="17" fillId="7" borderId="9" xfId="0" applyFont="1" applyFill="1" applyBorder="1" applyAlignment="1">
      <alignment vertical="top" wrapText="1"/>
    </xf>
    <xf numFmtId="0" fontId="15" fillId="7" borderId="2" xfId="0" applyFont="1" applyFill="1" applyBorder="1" applyAlignment="1">
      <alignment vertical="top"/>
    </xf>
    <xf numFmtId="0" fontId="15" fillId="7" borderId="2" xfId="0" applyFont="1" applyFill="1" applyBorder="1" applyAlignment="1">
      <alignment horizontal="center" vertical="top"/>
    </xf>
    <xf numFmtId="164" fontId="15" fillId="7" borderId="2" xfId="0" applyNumberFormat="1" applyFont="1" applyFill="1" applyBorder="1" applyAlignment="1">
      <alignment horizontal="center" vertical="top"/>
    </xf>
    <xf numFmtId="164" fontId="15" fillId="7" borderId="9" xfId="0" applyNumberFormat="1" applyFont="1" applyFill="1" applyBorder="1" applyAlignment="1">
      <alignment horizontal="center" vertical="top"/>
    </xf>
    <xf numFmtId="0" fontId="15" fillId="6" borderId="2" xfId="0" applyFont="1" applyFill="1" applyBorder="1" applyAlignment="1">
      <alignment vertical="top"/>
    </xf>
    <xf numFmtId="0" fontId="20" fillId="6" borderId="2" xfId="0" applyFont="1" applyFill="1" applyBorder="1" applyAlignment="1">
      <alignment horizontal="center" vertical="top"/>
    </xf>
    <xf numFmtId="0" fontId="20" fillId="6" borderId="3" xfId="0" applyFont="1" applyFill="1" applyBorder="1" applyAlignment="1">
      <alignment horizontal="center" vertical="top"/>
    </xf>
    <xf numFmtId="164" fontId="20" fillId="6" borderId="3" xfId="0" applyNumberFormat="1" applyFont="1" applyFill="1" applyBorder="1" applyAlignment="1">
      <alignment horizontal="center" vertical="top"/>
    </xf>
    <xf numFmtId="0" fontId="21" fillId="6" borderId="2" xfId="0" applyFont="1" applyFill="1" applyBorder="1" applyAlignment="1">
      <alignment horizontal="left" vertical="center" wrapText="1"/>
    </xf>
    <xf numFmtId="0" fontId="22" fillId="6" borderId="0" xfId="0" applyFont="1" applyFill="1" applyAlignment="1">
      <alignment horizontal="left"/>
    </xf>
    <xf numFmtId="2" fontId="15" fillId="7" borderId="2" xfId="0" applyNumberFormat="1" applyFont="1" applyFill="1" applyBorder="1" applyAlignment="1">
      <alignment horizontal="center" vertical="top"/>
    </xf>
    <xf numFmtId="0" fontId="18" fillId="8" borderId="2" xfId="0" applyFont="1" applyFill="1" applyBorder="1" applyAlignment="1">
      <alignment horizontal="center" vertical="top"/>
    </xf>
    <xf numFmtId="0" fontId="18" fillId="8" borderId="3" xfId="0" applyFont="1" applyFill="1" applyBorder="1" applyAlignment="1">
      <alignment horizontal="center" vertical="top"/>
    </xf>
    <xf numFmtId="164" fontId="18" fillId="8" borderId="3" xfId="0" applyNumberFormat="1" applyFont="1" applyFill="1" applyBorder="1" applyAlignment="1">
      <alignment horizontal="center" vertical="top"/>
    </xf>
    <xf numFmtId="0" fontId="19" fillId="4" borderId="2" xfId="0" applyFont="1" applyFill="1" applyBorder="1" applyAlignment="1">
      <alignment horizontal="left" wrapText="1"/>
    </xf>
    <xf numFmtId="0" fontId="18" fillId="8" borderId="2" xfId="0" applyFont="1" applyFill="1" applyBorder="1" applyAlignment="1">
      <alignment horizontal="left" vertical="top"/>
    </xf>
    <xf numFmtId="9" fontId="18" fillId="8" borderId="3" xfId="0" applyNumberFormat="1" applyFont="1" applyFill="1" applyBorder="1" applyAlignment="1">
      <alignment horizontal="center" vertical="top"/>
    </xf>
    <xf numFmtId="165" fontId="18" fillId="8" borderId="3" xfId="0" applyNumberFormat="1" applyFont="1" applyFill="1" applyBorder="1" applyAlignment="1">
      <alignment horizontal="center" vertical="top"/>
    </xf>
    <xf numFmtId="165" fontId="15" fillId="7" borderId="2" xfId="0" applyNumberFormat="1" applyFont="1" applyFill="1" applyBorder="1" applyAlignment="1">
      <alignment horizontal="center" vertical="top"/>
    </xf>
    <xf numFmtId="0" fontId="18" fillId="7" borderId="2" xfId="0" applyFont="1" applyFill="1" applyBorder="1" applyAlignment="1">
      <alignment horizontal="center" vertical="top"/>
    </xf>
    <xf numFmtId="0" fontId="18" fillId="7" borderId="3" xfId="0" applyFont="1" applyFill="1" applyBorder="1" applyAlignment="1">
      <alignment horizontal="center" vertical="top"/>
    </xf>
    <xf numFmtId="164" fontId="18" fillId="7" borderId="3" xfId="0" applyNumberFormat="1" applyFont="1" applyFill="1" applyBorder="1" applyAlignment="1">
      <alignment horizontal="center" vertical="top"/>
    </xf>
    <xf numFmtId="0" fontId="18" fillId="6" borderId="3" xfId="0" applyFont="1" applyFill="1" applyBorder="1" applyAlignment="1">
      <alignment horizontal="center" vertical="top"/>
    </xf>
    <xf numFmtId="0" fontId="20" fillId="4" borderId="2" xfId="0" applyFont="1" applyFill="1" applyBorder="1" applyAlignment="1">
      <alignment horizontal="center" vertical="center" wrapText="1"/>
    </xf>
    <xf numFmtId="0" fontId="18" fillId="8" borderId="2" xfId="0" applyFont="1" applyFill="1" applyBorder="1" applyAlignment="1">
      <alignment horizontal="center" vertical="top" wrapText="1"/>
    </xf>
    <xf numFmtId="0" fontId="18" fillId="8" borderId="3" xfId="0" applyFont="1" applyFill="1" applyBorder="1" applyAlignment="1">
      <alignment horizontal="center" vertical="top" wrapText="1"/>
    </xf>
    <xf numFmtId="164" fontId="18" fillId="8" borderId="3" xfId="0" applyNumberFormat="1" applyFont="1" applyFill="1" applyBorder="1" applyAlignment="1">
      <alignment horizontal="center" vertical="top" wrapText="1"/>
    </xf>
    <xf numFmtId="0" fontId="18" fillId="4" borderId="2" xfId="0" applyFont="1" applyFill="1" applyBorder="1" applyAlignment="1">
      <alignment horizontal="left" wrapText="1"/>
    </xf>
    <xf numFmtId="0" fontId="15" fillId="4" borderId="2" xfId="0" applyFont="1" applyFill="1" applyBorder="1" applyAlignment="1">
      <alignment horizontal="center" vertical="top"/>
    </xf>
    <xf numFmtId="164" fontId="15" fillId="4" borderId="2" xfId="0" applyNumberFormat="1" applyFont="1" applyFill="1" applyBorder="1" applyAlignment="1">
      <alignment horizontal="center" vertical="top"/>
    </xf>
    <xf numFmtId="0" fontId="15" fillId="7" borderId="0" xfId="0" applyFont="1" applyFill="1" applyAlignment="1">
      <alignment vertical="top"/>
    </xf>
    <xf numFmtId="0" fontId="23" fillId="7" borderId="0" xfId="0" applyFont="1" applyFill="1" applyAlignment="1">
      <alignment vertical="top"/>
    </xf>
    <xf numFmtId="0" fontId="23" fillId="7" borderId="0" xfId="0" applyFont="1" applyFill="1" applyAlignment="1">
      <alignment horizontal="center" vertical="top"/>
    </xf>
    <xf numFmtId="0" fontId="15" fillId="7" borderId="0" xfId="0" applyFont="1" applyFill="1" applyAlignment="1">
      <alignment horizontal="center" vertical="top"/>
    </xf>
    <xf numFmtId="0" fontId="24" fillId="7" borderId="2" xfId="0" applyFont="1" applyFill="1" applyBorder="1" applyAlignment="1">
      <alignment horizontal="center" vertical="top" wrapText="1"/>
    </xf>
    <xf numFmtId="0" fontId="24" fillId="7" borderId="2" xfId="0" applyFont="1" applyFill="1" applyBorder="1" applyAlignment="1">
      <alignment horizontal="center" vertical="top"/>
    </xf>
    <xf numFmtId="0" fontId="15" fillId="0" borderId="0" xfId="0" applyFont="1"/>
    <xf numFmtId="0" fontId="25" fillId="0" borderId="0" xfId="0" applyFont="1"/>
    <xf numFmtId="0" fontId="15" fillId="9" borderId="0" xfId="0" applyFont="1" applyFill="1"/>
    <xf numFmtId="0" fontId="26" fillId="9" borderId="0" xfId="0" applyFont="1" applyFill="1"/>
    <xf numFmtId="0" fontId="23" fillId="0" borderId="0" xfId="0" applyFont="1"/>
    <xf numFmtId="0" fontId="9" fillId="12" borderId="2" xfId="0" applyFont="1" applyFill="1" applyBorder="1" applyAlignment="1">
      <alignment horizontal="center" vertical="center"/>
    </xf>
    <xf numFmtId="0" fontId="9" fillId="10" borderId="2" xfId="0" applyFont="1" applyFill="1" applyBorder="1" applyAlignment="1">
      <alignment horizontal="center" vertical="center"/>
    </xf>
    <xf numFmtId="0" fontId="9" fillId="11" borderId="2" xfId="0" applyFont="1" applyFill="1" applyBorder="1" applyAlignment="1">
      <alignment horizontal="center" vertical="center"/>
    </xf>
    <xf numFmtId="0" fontId="9" fillId="11" borderId="11" xfId="0" applyFont="1" applyFill="1" applyBorder="1" applyAlignment="1">
      <alignment horizontal="center" vertical="center"/>
    </xf>
    <xf numFmtId="0" fontId="9" fillId="11" borderId="9" xfId="0" applyFont="1" applyFill="1" applyBorder="1" applyAlignment="1">
      <alignment horizontal="center" vertical="center"/>
    </xf>
    <xf numFmtId="0" fontId="15" fillId="0" borderId="6" xfId="0" applyFont="1" applyBorder="1"/>
    <xf numFmtId="0" fontId="15" fillId="4" borderId="6" xfId="0" applyFont="1" applyFill="1" applyBorder="1"/>
    <xf numFmtId="0" fontId="27" fillId="12" borderId="2" xfId="0" applyFont="1" applyFill="1" applyBorder="1" applyAlignment="1">
      <alignment horizontal="center" vertical="center"/>
    </xf>
    <xf numFmtId="0" fontId="27" fillId="10" borderId="0" xfId="0" applyFont="1" applyFill="1" applyAlignment="1">
      <alignment horizontal="center" vertical="center"/>
    </xf>
    <xf numFmtId="0" fontId="27" fillId="10" borderId="2" xfId="0" applyFont="1" applyFill="1" applyBorder="1" applyAlignment="1">
      <alignment horizontal="center" vertical="center"/>
    </xf>
    <xf numFmtId="164" fontId="27" fillId="10" borderId="2" xfId="0" applyNumberFormat="1" applyFont="1" applyFill="1" applyBorder="1" applyAlignment="1">
      <alignment horizontal="center" vertical="center"/>
    </xf>
    <xf numFmtId="0" fontId="27" fillId="11" borderId="0" xfId="0" applyFont="1" applyFill="1" applyAlignment="1">
      <alignment horizontal="center" vertical="center"/>
    </xf>
    <xf numFmtId="164" fontId="27" fillId="11" borderId="2" xfId="0" applyNumberFormat="1" applyFont="1" applyFill="1" applyBorder="1" applyAlignment="1">
      <alignment horizontal="center" vertical="center"/>
    </xf>
    <xf numFmtId="1" fontId="27" fillId="11" borderId="2" xfId="0" applyNumberFormat="1" applyFont="1" applyFill="1" applyBorder="1" applyAlignment="1">
      <alignment horizontal="center" vertical="center"/>
    </xf>
    <xf numFmtId="0" fontId="27" fillId="11" borderId="2" xfId="0" applyFont="1" applyFill="1" applyBorder="1" applyAlignment="1">
      <alignment horizontal="center" vertical="center"/>
    </xf>
    <xf numFmtId="164" fontId="27" fillId="11" borderId="9" xfId="0" applyNumberFormat="1" applyFont="1" applyFill="1" applyBorder="1" applyAlignment="1">
      <alignment horizontal="center" vertical="center"/>
    </xf>
    <xf numFmtId="0" fontId="27" fillId="11" borderId="20" xfId="0" applyFont="1" applyFill="1" applyBorder="1" applyAlignment="1">
      <alignment horizontal="center" vertical="center"/>
    </xf>
    <xf numFmtId="0" fontId="12" fillId="0" borderId="2" xfId="0" applyFont="1" applyBorder="1" applyAlignment="1">
      <alignment horizontal="left"/>
    </xf>
    <xf numFmtId="0" fontId="12" fillId="0" borderId="3" xfId="0" applyFont="1" applyBorder="1" applyAlignment="1">
      <alignment horizontal="left" wrapText="1"/>
    </xf>
    <xf numFmtId="0" fontId="12" fillId="0" borderId="3" xfId="0" applyFont="1" applyBorder="1" applyAlignment="1">
      <alignment horizontal="right"/>
    </xf>
    <xf numFmtId="0" fontId="12" fillId="0" borderId="3" xfId="0" applyFont="1" applyBorder="1" applyAlignment="1">
      <alignment horizontal="left"/>
    </xf>
    <xf numFmtId="0" fontId="24" fillId="0" borderId="0" xfId="0" applyFont="1"/>
    <xf numFmtId="0" fontId="9" fillId="14" borderId="3" xfId="0" applyFont="1" applyFill="1" applyBorder="1" applyAlignment="1">
      <alignment horizontal="center" vertical="center"/>
    </xf>
    <xf numFmtId="0" fontId="9" fillId="12" borderId="3" xfId="0" applyFont="1" applyFill="1" applyBorder="1" applyAlignment="1">
      <alignment horizontal="center" vertical="center"/>
    </xf>
    <xf numFmtId="164" fontId="9" fillId="15" borderId="10" xfId="0" applyNumberFormat="1" applyFont="1" applyFill="1" applyBorder="1" applyAlignment="1">
      <alignment horizontal="center" vertical="center"/>
    </xf>
    <xf numFmtId="0" fontId="24" fillId="0" borderId="6" xfId="0" applyFont="1" applyBorder="1"/>
    <xf numFmtId="0" fontId="27" fillId="12" borderId="3" xfId="0" applyFont="1" applyFill="1" applyBorder="1" applyAlignment="1">
      <alignment horizontal="center" vertical="center"/>
    </xf>
    <xf numFmtId="0" fontId="27" fillId="14" borderId="3" xfId="0" applyFont="1" applyFill="1" applyBorder="1" applyAlignment="1">
      <alignment horizontal="center" vertical="center"/>
    </xf>
    <xf numFmtId="0" fontId="27" fillId="15" borderId="3" xfId="0" applyFont="1" applyFill="1" applyBorder="1" applyAlignment="1">
      <alignment horizontal="center" vertical="center"/>
    </xf>
    <xf numFmtId="0" fontId="27" fillId="15" borderId="0" xfId="0" applyFont="1" applyFill="1" applyAlignment="1">
      <alignment horizontal="center" vertical="center"/>
    </xf>
    <xf numFmtId="164" fontId="9" fillId="14" borderId="3" xfId="0" applyNumberFormat="1" applyFont="1" applyFill="1" applyBorder="1" applyAlignment="1">
      <alignment horizontal="center" vertical="center"/>
    </xf>
    <xf numFmtId="0" fontId="11" fillId="0" borderId="0" xfId="0" applyFont="1" applyAlignment="1">
      <alignment wrapText="1"/>
    </xf>
    <xf numFmtId="0" fontId="0" fillId="11" borderId="3" xfId="0" applyFill="1" applyBorder="1" applyAlignment="1">
      <alignment horizontal="center" vertical="center"/>
    </xf>
    <xf numFmtId="0" fontId="24" fillId="0" borderId="6" xfId="0" applyFont="1" applyBorder="1" applyAlignment="1">
      <alignment wrapText="1"/>
    </xf>
    <xf numFmtId="0" fontId="24" fillId="6" borderId="21" xfId="0" applyFont="1" applyFill="1" applyBorder="1" applyAlignment="1">
      <alignment vertical="top" wrapText="1"/>
    </xf>
    <xf numFmtId="0" fontId="9" fillId="16" borderId="3" xfId="0" applyFont="1" applyFill="1" applyBorder="1" applyAlignment="1">
      <alignment horizontal="center" vertical="center"/>
    </xf>
    <xf numFmtId="0" fontId="9" fillId="16" borderId="0" xfId="0" applyFont="1" applyFill="1" applyAlignment="1">
      <alignment horizontal="center" vertical="center"/>
    </xf>
    <xf numFmtId="0" fontId="9" fillId="16" borderId="2" xfId="0" applyFont="1" applyFill="1" applyBorder="1" applyAlignment="1">
      <alignment horizontal="center" vertical="center"/>
    </xf>
    <xf numFmtId="0" fontId="23" fillId="6" borderId="6" xfId="0" applyFont="1" applyFill="1" applyBorder="1" applyAlignment="1">
      <alignment vertical="top" wrapText="1"/>
    </xf>
    <xf numFmtId="0" fontId="27" fillId="15" borderId="2" xfId="0" applyFont="1" applyFill="1" applyBorder="1" applyAlignment="1">
      <alignment horizontal="center" vertical="center"/>
    </xf>
    <xf numFmtId="164" fontId="27" fillId="14" borderId="3" xfId="0" applyNumberFormat="1" applyFont="1" applyFill="1" applyBorder="1" applyAlignment="1">
      <alignment horizontal="center" vertical="center"/>
    </xf>
    <xf numFmtId="0" fontId="29" fillId="0" borderId="6" xfId="0" applyFont="1" applyBorder="1"/>
    <xf numFmtId="0" fontId="30" fillId="4" borderId="2" xfId="0" applyFont="1" applyFill="1" applyBorder="1" applyAlignment="1">
      <alignment horizontal="center" wrapText="1"/>
    </xf>
    <xf numFmtId="0" fontId="29" fillId="0" borderId="0" xfId="0" applyFont="1"/>
    <xf numFmtId="0" fontId="27" fillId="12" borderId="22" xfId="0" applyFont="1" applyFill="1" applyBorder="1" applyAlignment="1">
      <alignment horizontal="center" vertical="center"/>
    </xf>
    <xf numFmtId="0" fontId="27" fillId="10" borderId="22" xfId="0" applyFont="1" applyFill="1" applyBorder="1" applyAlignment="1">
      <alignment horizontal="center" vertical="center"/>
    </xf>
    <xf numFmtId="0" fontId="27" fillId="11" borderId="22" xfId="0" applyFont="1" applyFill="1" applyBorder="1" applyAlignment="1">
      <alignment horizontal="center" vertical="center"/>
    </xf>
    <xf numFmtId="0" fontId="27" fillId="12" borderId="6" xfId="0" applyFont="1" applyFill="1" applyBorder="1" applyAlignment="1">
      <alignment horizontal="center" vertical="center"/>
    </xf>
    <xf numFmtId="0" fontId="27" fillId="10" borderId="6" xfId="0" applyFont="1" applyFill="1" applyBorder="1" applyAlignment="1">
      <alignment horizontal="center" vertical="center"/>
    </xf>
    <xf numFmtId="0" fontId="29" fillId="0" borderId="23" xfId="0" applyFont="1" applyBorder="1"/>
    <xf numFmtId="0" fontId="29" fillId="0" borderId="8" xfId="0" applyFont="1" applyBorder="1"/>
    <xf numFmtId="0" fontId="27" fillId="12" borderId="24" xfId="0" applyFont="1" applyFill="1" applyBorder="1" applyAlignment="1">
      <alignment horizontal="center" vertical="center"/>
    </xf>
    <xf numFmtId="0" fontId="27" fillId="10" borderId="25" xfId="0" applyFont="1" applyFill="1" applyBorder="1" applyAlignment="1">
      <alignment horizontal="center" vertical="center"/>
    </xf>
    <xf numFmtId="0" fontId="31" fillId="12" borderId="3" xfId="0" applyFont="1" applyFill="1" applyBorder="1" applyAlignment="1">
      <alignment horizontal="center" vertical="center"/>
    </xf>
    <xf numFmtId="0" fontId="31" fillId="14" borderId="3" xfId="0" applyFont="1" applyFill="1" applyBorder="1" applyAlignment="1">
      <alignment horizontal="center" vertical="center"/>
    </xf>
    <xf numFmtId="0" fontId="31" fillId="15" borderId="3" xfId="0" applyFont="1" applyFill="1" applyBorder="1" applyAlignment="1">
      <alignment horizontal="center" vertical="center"/>
    </xf>
    <xf numFmtId="0" fontId="31" fillId="15" borderId="2" xfId="0" applyFont="1" applyFill="1" applyBorder="1" applyAlignment="1">
      <alignment horizontal="center" vertical="center"/>
    </xf>
    <xf numFmtId="9" fontId="30" fillId="0" borderId="2" xfId="0" applyNumberFormat="1" applyFont="1" applyBorder="1" applyAlignment="1">
      <alignment horizontal="center" vertical="center"/>
    </xf>
    <xf numFmtId="0" fontId="30" fillId="0" borderId="3" xfId="0" applyFont="1" applyBorder="1" applyAlignment="1">
      <alignment horizontal="center" vertical="center"/>
    </xf>
    <xf numFmtId="9" fontId="30" fillId="0" borderId="3" xfId="0" applyNumberFormat="1" applyFont="1" applyBorder="1" applyAlignment="1">
      <alignment horizontal="center" vertical="center"/>
    </xf>
    <xf numFmtId="0" fontId="27" fillId="14" borderId="0" xfId="0" applyFont="1" applyFill="1" applyAlignment="1">
      <alignment horizontal="center" vertical="center"/>
    </xf>
    <xf numFmtId="164" fontId="32" fillId="14" borderId="3" xfId="0" applyNumberFormat="1" applyFont="1" applyFill="1" applyBorder="1" applyAlignment="1">
      <alignment horizontal="center" vertical="center"/>
    </xf>
    <xf numFmtId="164" fontId="32" fillId="15" borderId="10" xfId="0" applyNumberFormat="1" applyFont="1" applyFill="1" applyBorder="1" applyAlignment="1">
      <alignment horizontal="center" vertical="center"/>
    </xf>
    <xf numFmtId="9" fontId="30" fillId="0" borderId="2" xfId="0" applyNumberFormat="1" applyFont="1" applyBorder="1" applyAlignment="1">
      <alignment horizontal="left" wrapText="1"/>
    </xf>
    <xf numFmtId="0" fontId="30" fillId="0" borderId="3" xfId="0" applyFont="1" applyBorder="1" applyAlignment="1">
      <alignment horizontal="right"/>
    </xf>
    <xf numFmtId="9" fontId="30" fillId="0" borderId="3" xfId="0" applyNumberFormat="1" applyFont="1" applyBorder="1" applyAlignment="1">
      <alignment horizontal="left" wrapText="1"/>
    </xf>
    <xf numFmtId="0" fontId="30" fillId="0" borderId="3" xfId="0" applyFont="1" applyBorder="1" applyAlignment="1">
      <alignment horizontal="left"/>
    </xf>
    <xf numFmtId="0" fontId="30" fillId="0" borderId="3" xfId="0" applyFont="1" applyBorder="1" applyAlignment="1">
      <alignment horizontal="left" wrapText="1"/>
    </xf>
    <xf numFmtId="0" fontId="9" fillId="17" borderId="2" xfId="0" applyFont="1" applyFill="1" applyBorder="1" applyAlignment="1">
      <alignment horizontal="center" vertical="center"/>
    </xf>
    <xf numFmtId="0" fontId="15" fillId="0" borderId="0" xfId="0" applyFont="1" applyAlignment="1">
      <alignment wrapText="1" shrinkToFit="1"/>
    </xf>
    <xf numFmtId="0" fontId="18" fillId="0" borderId="0" xfId="0" applyFont="1" applyAlignment="1">
      <alignment horizontal="right"/>
    </xf>
    <xf numFmtId="0" fontId="34" fillId="0" borderId="0" xfId="0" applyFont="1" applyAlignment="1">
      <alignment horizontal="center"/>
    </xf>
    <xf numFmtId="0" fontId="20" fillId="4" borderId="5" xfId="0" applyFont="1" applyFill="1" applyBorder="1" applyAlignment="1">
      <alignment horizontal="center" vertical="center" wrapText="1"/>
    </xf>
    <xf numFmtId="0" fontId="20" fillId="0" borderId="4" xfId="0" applyFont="1" applyBorder="1" applyAlignment="1">
      <alignment horizontal="left"/>
    </xf>
    <xf numFmtId="0" fontId="27" fillId="0" borderId="5" xfId="0" applyFont="1" applyBorder="1" applyAlignment="1">
      <alignment horizontal="center"/>
    </xf>
    <xf numFmtId="0" fontId="20" fillId="0" borderId="5" xfId="0" applyFont="1" applyBorder="1" applyAlignment="1">
      <alignment horizontal="center"/>
    </xf>
    <xf numFmtId="10" fontId="27" fillId="0" borderId="5" xfId="0" applyNumberFormat="1" applyFont="1" applyBorder="1" applyAlignment="1">
      <alignment horizontal="center"/>
    </xf>
    <xf numFmtId="166" fontId="27" fillId="0" borderId="5" xfId="0" applyNumberFormat="1" applyFont="1" applyBorder="1" applyAlignment="1">
      <alignment horizontal="center"/>
    </xf>
    <xf numFmtId="0" fontId="27" fillId="0" borderId="5" xfId="0" applyFont="1" applyBorder="1" applyAlignment="1">
      <alignment horizontal="center" wrapText="1"/>
    </xf>
    <xf numFmtId="0" fontId="20" fillId="0" borderId="5" xfId="0" applyFont="1" applyBorder="1" applyAlignment="1">
      <alignment horizontal="center" wrapText="1"/>
    </xf>
    <xf numFmtId="10" fontId="20" fillId="0" borderId="5" xfId="0" applyNumberFormat="1" applyFont="1" applyBorder="1" applyAlignment="1">
      <alignment horizontal="center" wrapText="1"/>
    </xf>
    <xf numFmtId="10" fontId="27" fillId="0" borderId="5" xfId="0" applyNumberFormat="1" applyFont="1" applyBorder="1" applyAlignment="1">
      <alignment horizontal="center" wrapText="1"/>
    </xf>
    <xf numFmtId="9" fontId="27" fillId="0" borderId="5" xfId="0" applyNumberFormat="1" applyFont="1" applyBorder="1" applyAlignment="1">
      <alignment horizontal="center" wrapText="1"/>
    </xf>
    <xf numFmtId="166" fontId="27" fillId="0" borderId="5" xfId="0" applyNumberFormat="1" applyFont="1" applyBorder="1" applyAlignment="1">
      <alignment horizontal="center" wrapText="1"/>
    </xf>
    <xf numFmtId="9" fontId="27" fillId="0" borderId="5" xfId="0" applyNumberFormat="1" applyFont="1" applyBorder="1" applyAlignment="1">
      <alignment horizontal="center"/>
    </xf>
    <xf numFmtId="164" fontId="27" fillId="0" borderId="5" xfId="0" applyNumberFormat="1" applyFont="1" applyBorder="1" applyAlignment="1">
      <alignment horizontal="center"/>
    </xf>
    <xf numFmtId="0" fontId="27" fillId="6" borderId="5" xfId="0" applyFont="1" applyFill="1" applyBorder="1" applyAlignment="1">
      <alignment horizontal="center" wrapText="1"/>
    </xf>
    <xf numFmtId="0" fontId="20" fillId="6" borderId="5" xfId="0" applyFont="1" applyFill="1" applyBorder="1" applyAlignment="1">
      <alignment horizontal="center" wrapText="1"/>
    </xf>
    <xf numFmtId="164" fontId="27" fillId="6" borderId="5" xfId="0" applyNumberFormat="1" applyFont="1" applyFill="1" applyBorder="1" applyAlignment="1">
      <alignment horizontal="center" wrapText="1"/>
    </xf>
    <xf numFmtId="10" fontId="27" fillId="6" borderId="5" xfId="0" applyNumberFormat="1" applyFont="1" applyFill="1" applyBorder="1" applyAlignment="1">
      <alignment horizontal="center" wrapText="1"/>
    </xf>
    <xf numFmtId="1" fontId="27" fillId="6" borderId="5" xfId="0" applyNumberFormat="1" applyFont="1" applyFill="1" applyBorder="1" applyAlignment="1">
      <alignment horizontal="center" wrapText="1"/>
    </xf>
    <xf numFmtId="9" fontId="27" fillId="0" borderId="4" xfId="0" applyNumberFormat="1" applyFont="1" applyBorder="1" applyAlignment="1">
      <alignment horizontal="center"/>
    </xf>
    <xf numFmtId="0" fontId="27" fillId="0" borderId="4" xfId="0" applyFont="1" applyBorder="1" applyAlignment="1">
      <alignment horizontal="center"/>
    </xf>
    <xf numFmtId="9" fontId="27" fillId="0" borderId="4" xfId="0" applyNumberFormat="1" applyFont="1" applyBorder="1" applyAlignment="1">
      <alignment horizontal="center" wrapText="1"/>
    </xf>
    <xf numFmtId="0" fontId="27" fillId="0" borderId="4" xfId="0" applyFont="1" applyBorder="1" applyAlignment="1">
      <alignment horizontal="center" wrapText="1"/>
    </xf>
    <xf numFmtId="1" fontId="27" fillId="0" borderId="5" xfId="0" applyNumberFormat="1" applyFont="1" applyBorder="1" applyAlignment="1">
      <alignment horizontal="center"/>
    </xf>
    <xf numFmtId="0" fontId="20" fillId="4" borderId="4" xfId="0" applyFont="1" applyFill="1" applyBorder="1" applyAlignment="1">
      <alignment horizontal="left"/>
    </xf>
    <xf numFmtId="0" fontId="27" fillId="4" borderId="5" xfId="0" applyFont="1" applyFill="1" applyBorder="1" applyAlignment="1">
      <alignment horizontal="center" wrapText="1"/>
    </xf>
    <xf numFmtId="0" fontId="20" fillId="4" borderId="5" xfId="0" applyFont="1" applyFill="1" applyBorder="1" applyAlignment="1">
      <alignment horizontal="center" wrapText="1"/>
    </xf>
    <xf numFmtId="10" fontId="20" fillId="4" borderId="5" xfId="0" applyNumberFormat="1" applyFont="1" applyFill="1" applyBorder="1" applyAlignment="1">
      <alignment horizontal="center" wrapText="1"/>
    </xf>
    <xf numFmtId="10" fontId="27" fillId="4" borderId="5" xfId="0" applyNumberFormat="1" applyFont="1" applyFill="1" applyBorder="1" applyAlignment="1">
      <alignment horizontal="center" wrapText="1"/>
    </xf>
    <xf numFmtId="9" fontId="27" fillId="4" borderId="5" xfId="0" applyNumberFormat="1" applyFont="1" applyFill="1" applyBorder="1" applyAlignment="1">
      <alignment horizontal="center" wrapText="1"/>
    </xf>
    <xf numFmtId="0" fontId="7" fillId="3" borderId="4" xfId="3" applyFont="1" applyFill="1" applyBorder="1" applyAlignment="1">
      <alignment horizontal="left"/>
    </xf>
    <xf numFmtId="0" fontId="7" fillId="3" borderId="5" xfId="3" applyFont="1" applyFill="1" applyBorder="1" applyAlignment="1">
      <alignment horizontal="center"/>
    </xf>
    <xf numFmtId="164" fontId="7" fillId="3" borderId="5" xfId="3" applyNumberFormat="1" applyFont="1" applyFill="1" applyBorder="1" applyAlignment="1">
      <alignment horizontal="center"/>
    </xf>
    <xf numFmtId="0" fontId="20" fillId="0" borderId="4" xfId="0" applyFont="1" applyBorder="1" applyAlignment="1">
      <alignment horizontal="left" wrapText="1"/>
    </xf>
    <xf numFmtId="0" fontId="22" fillId="20" borderId="5" xfId="0" applyFont="1" applyFill="1" applyBorder="1" applyAlignment="1">
      <alignment horizontal="center" vertical="center"/>
    </xf>
    <xf numFmtId="0" fontId="22" fillId="21" borderId="4" xfId="0" applyFont="1" applyFill="1" applyBorder="1" applyAlignment="1">
      <alignment horizontal="center" vertical="center"/>
    </xf>
    <xf numFmtId="0" fontId="22" fillId="21" borderId="5" xfId="0" applyFont="1" applyFill="1" applyBorder="1" applyAlignment="1">
      <alignment horizontal="center" vertical="center"/>
    </xf>
    <xf numFmtId="0" fontId="22" fillId="21" borderId="5" xfId="0" applyFont="1" applyFill="1" applyBorder="1" applyAlignment="1">
      <alignment horizontal="right" vertical="center"/>
    </xf>
    <xf numFmtId="10" fontId="22" fillId="21" borderId="5" xfId="0" applyNumberFormat="1" applyFont="1" applyFill="1" applyBorder="1" applyAlignment="1">
      <alignment horizontal="right" vertical="center"/>
    </xf>
    <xf numFmtId="0" fontId="22" fillId="0" borderId="4" xfId="0" applyFont="1" applyBorder="1" applyAlignment="1">
      <alignment horizontal="left"/>
    </xf>
    <xf numFmtId="0" fontId="22" fillId="0" borderId="5" xfId="0" applyFont="1" applyBorder="1" applyAlignment="1">
      <alignment horizontal="center"/>
    </xf>
    <xf numFmtId="0" fontId="22" fillId="0" borderId="5" xfId="0" applyFont="1" applyBorder="1" applyAlignment="1">
      <alignment horizontal="right"/>
    </xf>
    <xf numFmtId="10" fontId="22" fillId="0" borderId="5" xfId="0" applyNumberFormat="1" applyFont="1" applyBorder="1" applyAlignment="1">
      <alignment horizontal="right"/>
    </xf>
    <xf numFmtId="9" fontId="22" fillId="0" borderId="5" xfId="0" applyNumberFormat="1" applyFont="1" applyBorder="1" applyAlignment="1">
      <alignment horizontal="right"/>
    </xf>
    <xf numFmtId="0" fontId="0" fillId="0" borderId="0" xfId="0" applyAlignment="1">
      <alignment wrapText="1"/>
    </xf>
    <xf numFmtId="0" fontId="37" fillId="0" borderId="0" xfId="0" applyFont="1" applyAlignment="1">
      <alignment horizontal="center" vertical="top"/>
    </xf>
    <xf numFmtId="0" fontId="38" fillId="0" borderId="0" xfId="0" applyFont="1" applyAlignment="1">
      <alignment vertical="top"/>
    </xf>
    <xf numFmtId="0" fontId="25" fillId="0" borderId="2" xfId="0" applyFont="1" applyBorder="1" applyAlignment="1">
      <alignment horizontal="center" vertical="top" wrapText="1"/>
    </xf>
    <xf numFmtId="0" fontId="0" fillId="0" borderId="6" xfId="0" applyBorder="1" applyAlignment="1">
      <alignment wrapText="1"/>
    </xf>
    <xf numFmtId="0" fontId="0" fillId="0" borderId="2" xfId="0" applyBorder="1" applyAlignment="1">
      <alignment vertical="top"/>
    </xf>
    <xf numFmtId="0" fontId="0" fillId="0" borderId="2" xfId="0" applyBorder="1" applyAlignment="1">
      <alignment horizontal="center" vertical="top"/>
    </xf>
    <xf numFmtId="0" fontId="23" fillId="0" borderId="2" xfId="0" applyFont="1" applyBorder="1" applyAlignment="1">
      <alignment horizontal="center" vertical="center" wrapText="1"/>
    </xf>
    <xf numFmtId="0" fontId="36" fillId="0" borderId="2" xfId="0" applyFont="1" applyBorder="1" applyAlignment="1">
      <alignment horizontal="center" vertical="top" wrapText="1"/>
    </xf>
    <xf numFmtId="0" fontId="23" fillId="0" borderId="2" xfId="0" applyFont="1" applyBorder="1" applyAlignment="1">
      <alignment vertical="top" wrapText="1"/>
    </xf>
    <xf numFmtId="0" fontId="23" fillId="0" borderId="11" xfId="0" applyFont="1" applyBorder="1" applyAlignment="1">
      <alignment vertical="top" wrapText="1"/>
    </xf>
    <xf numFmtId="0" fontId="11" fillId="4" borderId="6" xfId="0" applyFont="1" applyFill="1" applyBorder="1"/>
    <xf numFmtId="0" fontId="11" fillId="4" borderId="21" xfId="0" applyFont="1" applyFill="1" applyBorder="1" applyAlignment="1">
      <alignment wrapText="1"/>
    </xf>
    <xf numFmtId="0" fontId="11" fillId="4" borderId="21" xfId="0" applyFont="1" applyFill="1" applyBorder="1"/>
    <xf numFmtId="0" fontId="12" fillId="4" borderId="21" xfId="0" applyFont="1" applyFill="1" applyBorder="1" applyAlignment="1">
      <alignment horizontal="left" wrapText="1"/>
    </xf>
    <xf numFmtId="0" fontId="11" fillId="4" borderId="6" xfId="0" applyFont="1" applyFill="1" applyBorder="1" applyAlignment="1">
      <alignment wrapText="1"/>
    </xf>
    <xf numFmtId="0" fontId="11" fillId="4" borderId="0" xfId="0" applyFont="1" applyFill="1" applyAlignment="1">
      <alignment wrapText="1"/>
    </xf>
    <xf numFmtId="0" fontId="11" fillId="4" borderId="6" xfId="0" applyFont="1" applyFill="1" applyBorder="1" applyAlignment="1">
      <alignment horizontal="justify"/>
    </xf>
    <xf numFmtId="0" fontId="11" fillId="4" borderId="20" xfId="0" applyFont="1" applyFill="1" applyBorder="1"/>
    <xf numFmtId="0" fontId="24" fillId="4" borderId="2" xfId="0" applyFont="1" applyFill="1" applyBorder="1" applyAlignment="1">
      <alignment horizontal="justify" vertical="top" wrapText="1"/>
    </xf>
    <xf numFmtId="164" fontId="15" fillId="4" borderId="2" xfId="0" applyNumberFormat="1" applyFont="1" applyFill="1" applyBorder="1" applyAlignment="1">
      <alignment horizontal="center" vertical="top" wrapText="1"/>
    </xf>
    <xf numFmtId="0" fontId="12" fillId="4" borderId="2" xfId="0" applyFont="1" applyFill="1" applyBorder="1" applyAlignment="1">
      <alignment horizontal="left" vertical="top"/>
    </xf>
    <xf numFmtId="0" fontId="15" fillId="4" borderId="2" xfId="0" applyFont="1" applyFill="1" applyBorder="1" applyAlignment="1">
      <alignment horizontal="center" vertical="top" wrapText="1"/>
    </xf>
    <xf numFmtId="164" fontId="15" fillId="4" borderId="26" xfId="0" applyNumberFormat="1" applyFont="1" applyFill="1" applyBorder="1" applyAlignment="1">
      <alignment horizontal="center" vertical="top"/>
    </xf>
    <xf numFmtId="0" fontId="40" fillId="0" borderId="0" xfId="0" applyFont="1"/>
    <xf numFmtId="0" fontId="0" fillId="0" borderId="0" xfId="0" applyAlignment="1">
      <alignment horizontal="center"/>
    </xf>
    <xf numFmtId="0" fontId="0" fillId="4" borderId="6" xfId="0" applyFill="1" applyBorder="1" applyAlignment="1">
      <alignment wrapText="1"/>
    </xf>
    <xf numFmtId="0" fontId="23" fillId="4" borderId="11" xfId="0" applyFont="1" applyFill="1" applyBorder="1" applyAlignment="1">
      <alignment horizontal="center" vertical="center" wrapText="1"/>
    </xf>
    <xf numFmtId="0" fontId="23" fillId="4" borderId="12" xfId="0" applyFont="1" applyFill="1" applyBorder="1" applyAlignment="1">
      <alignment horizontal="center" vertical="center" wrapText="1"/>
    </xf>
    <xf numFmtId="0" fontId="23" fillId="4" borderId="6" xfId="0" applyFont="1" applyFill="1" applyBorder="1" applyAlignment="1">
      <alignment horizontal="center" vertical="center" wrapText="1"/>
    </xf>
    <xf numFmtId="0" fontId="19" fillId="0" borderId="2" xfId="0" applyFont="1" applyBorder="1" applyAlignment="1">
      <alignment horizontal="center" vertical="top"/>
    </xf>
    <xf numFmtId="0" fontId="19" fillId="0" borderId="2" xfId="0" applyFont="1" applyBorder="1" applyAlignment="1">
      <alignment horizontal="center" vertical="center"/>
    </xf>
    <xf numFmtId="0" fontId="19" fillId="0" borderId="2" xfId="0" applyFont="1" applyBorder="1" applyAlignment="1">
      <alignment horizontal="right"/>
    </xf>
    <xf numFmtId="0" fontId="19" fillId="0" borderId="2" xfId="0" applyFont="1" applyBorder="1" applyAlignment="1">
      <alignment horizontal="left" wrapText="1"/>
    </xf>
    <xf numFmtId="0" fontId="19" fillId="6" borderId="2" xfId="0" applyFont="1" applyFill="1" applyBorder="1" applyAlignment="1">
      <alignment horizontal="right"/>
    </xf>
    <xf numFmtId="0" fontId="19" fillId="0" borderId="2" xfId="0" applyFont="1" applyBorder="1" applyAlignment="1">
      <alignment horizontal="left"/>
    </xf>
    <xf numFmtId="0" fontId="0" fillId="4" borderId="6" xfId="0" applyFill="1" applyBorder="1" applyAlignment="1">
      <alignment horizontal="center"/>
    </xf>
    <xf numFmtId="0" fontId="19" fillId="0" borderId="4" xfId="0" applyFont="1" applyBorder="1" applyAlignment="1">
      <alignment horizontal="center" vertical="top"/>
    </xf>
    <xf numFmtId="0" fontId="19" fillId="0" borderId="4" xfId="0" applyFont="1" applyBorder="1" applyAlignment="1">
      <alignment horizontal="center" vertical="center"/>
    </xf>
    <xf numFmtId="0" fontId="19" fillId="0" borderId="4" xfId="0" applyFont="1" applyBorder="1" applyAlignment="1">
      <alignment horizontal="left"/>
    </xf>
    <xf numFmtId="0" fontId="19" fillId="0" borderId="4" xfId="0" applyFont="1" applyBorder="1" applyAlignment="1">
      <alignment horizontal="right"/>
    </xf>
    <xf numFmtId="0" fontId="19" fillId="6" borderId="4" xfId="0" applyFont="1" applyFill="1" applyBorder="1" applyAlignment="1">
      <alignment horizontal="right"/>
    </xf>
    <xf numFmtId="0" fontId="0" fillId="6" borderId="0" xfId="0" applyFill="1"/>
    <xf numFmtId="0" fontId="46" fillId="0" borderId="6" xfId="0" applyFont="1" applyBorder="1" applyAlignment="1">
      <alignment wrapText="1"/>
    </xf>
    <xf numFmtId="0" fontId="0" fillId="0" borderId="9" xfId="0" applyBorder="1"/>
    <xf numFmtId="0" fontId="0" fillId="0" borderId="6" xfId="0" applyBorder="1"/>
    <xf numFmtId="0" fontId="0" fillId="6" borderId="9" xfId="0" applyFill="1" applyBorder="1"/>
    <xf numFmtId="0" fontId="47" fillId="0" borderId="6" xfId="0" applyFont="1" applyBorder="1" applyAlignment="1">
      <alignment horizontal="right"/>
    </xf>
    <xf numFmtId="0" fontId="40" fillId="0" borderId="6" xfId="0" applyFont="1" applyBorder="1" applyAlignment="1">
      <alignment wrapText="1"/>
    </xf>
    <xf numFmtId="0" fontId="11" fillId="6" borderId="6" xfId="0" applyFont="1" applyFill="1" applyBorder="1"/>
    <xf numFmtId="0" fontId="48" fillId="6" borderId="6" xfId="0" applyFont="1" applyFill="1" applyBorder="1"/>
    <xf numFmtId="0" fontId="12" fillId="6" borderId="6" xfId="0" applyFont="1" applyFill="1" applyBorder="1" applyAlignment="1">
      <alignment horizontal="center" vertical="center" wrapText="1"/>
    </xf>
    <xf numFmtId="0" fontId="11" fillId="0" borderId="6" xfId="0" applyFont="1" applyBorder="1" applyAlignment="1">
      <alignment wrapText="1"/>
    </xf>
    <xf numFmtId="0" fontId="0" fillId="0" borderId="6" xfId="0" applyBorder="1" applyAlignment="1">
      <alignment vertical="top"/>
    </xf>
    <xf numFmtId="0" fontId="49" fillId="0" borderId="0" xfId="0" applyFont="1" applyAlignment="1">
      <alignment wrapText="1"/>
    </xf>
    <xf numFmtId="0" fontId="0" fillId="17" borderId="0" xfId="0" applyFill="1"/>
    <xf numFmtId="0" fontId="50" fillId="0" borderId="0" xfId="0" applyFont="1" applyAlignment="1">
      <alignment horizontal="justify" vertical="center"/>
    </xf>
    <xf numFmtId="0" fontId="36" fillId="0" borderId="0" xfId="0" applyFont="1" applyAlignment="1">
      <alignment horizontal="justify" vertical="center"/>
    </xf>
    <xf numFmtId="0" fontId="51" fillId="0" borderId="0" xfId="0" applyFont="1" applyAlignment="1">
      <alignment horizontal="left" vertical="center"/>
    </xf>
    <xf numFmtId="0" fontId="25" fillId="0" borderId="2" xfId="0" applyFont="1" applyBorder="1" applyAlignment="1">
      <alignment horizontal="left" vertical="center" wrapText="1"/>
    </xf>
    <xf numFmtId="0" fontId="43" fillId="0" borderId="2" xfId="0" applyFont="1" applyBorder="1" applyAlignment="1">
      <alignment vertical="center" wrapText="1"/>
    </xf>
    <xf numFmtId="0" fontId="36" fillId="0" borderId="2" xfId="0" applyFont="1" applyBorder="1" applyAlignment="1">
      <alignment horizontal="left" vertical="center" wrapText="1"/>
    </xf>
    <xf numFmtId="0" fontId="13" fillId="0" borderId="2" xfId="0" applyFont="1" applyBorder="1" applyAlignment="1">
      <alignment vertical="center" wrapText="1"/>
    </xf>
    <xf numFmtId="0" fontId="36" fillId="0" borderId="2" xfId="0" applyFont="1" applyBorder="1" applyAlignment="1">
      <alignment vertical="center" wrapText="1"/>
    </xf>
    <xf numFmtId="0" fontId="0" fillId="0" borderId="2" xfId="0" applyBorder="1"/>
    <xf numFmtId="0" fontId="12" fillId="0" borderId="2" xfId="0" applyFont="1" applyBorder="1" applyAlignment="1">
      <alignment horizontal="left" wrapText="1"/>
    </xf>
    <xf numFmtId="0" fontId="53" fillId="0" borderId="2" xfId="0" applyFont="1" applyBorder="1" applyAlignment="1">
      <alignment horizontal="left" wrapText="1"/>
    </xf>
    <xf numFmtId="0" fontId="0" fillId="0" borderId="0" xfId="0"/>
    <xf numFmtId="0" fontId="53" fillId="0" borderId="4" xfId="0" applyFont="1" applyBorder="1" applyAlignment="1">
      <alignment horizontal="left"/>
    </xf>
    <xf numFmtId="0" fontId="12" fillId="0" borderId="4" xfId="0" applyFont="1" applyBorder="1" applyAlignment="1">
      <alignment horizontal="left" wrapText="1"/>
    </xf>
    <xf numFmtId="0" fontId="53" fillId="0" borderId="4" xfId="0" applyFont="1" applyBorder="1" applyAlignment="1">
      <alignment horizontal="left" wrapText="1"/>
    </xf>
    <xf numFmtId="0" fontId="53" fillId="0" borderId="2" xfId="0" applyFont="1" applyBorder="1" applyAlignment="1">
      <alignment horizontal="left"/>
    </xf>
    <xf numFmtId="0" fontId="12" fillId="0" borderId="0" xfId="0" applyFont="1" applyAlignment="1">
      <alignment horizontal="left" wrapText="1"/>
    </xf>
    <xf numFmtId="0" fontId="23" fillId="0" borderId="2" xfId="0" applyFont="1" applyBorder="1" applyAlignment="1">
      <alignment vertical="center" wrapText="1"/>
    </xf>
    <xf numFmtId="0" fontId="20" fillId="6" borderId="2" xfId="0" applyFont="1" applyFill="1" applyBorder="1" applyAlignment="1">
      <alignment horizontal="center" vertical="center" wrapText="1"/>
    </xf>
    <xf numFmtId="0" fontId="12" fillId="8" borderId="4" xfId="0" applyFont="1" applyFill="1" applyBorder="1" applyAlignment="1">
      <alignment horizontal="left" wrapText="1"/>
    </xf>
    <xf numFmtId="0" fontId="11" fillId="0" borderId="2" xfId="0" applyFont="1" applyBorder="1"/>
    <xf numFmtId="0" fontId="20" fillId="6" borderId="4" xfId="0" applyFont="1" applyFill="1" applyBorder="1" applyAlignment="1">
      <alignment horizontal="center" vertical="center" wrapText="1"/>
    </xf>
    <xf numFmtId="0" fontId="15" fillId="0" borderId="0" xfId="0" applyFont="1" applyAlignment="1">
      <alignment horizontal="justify" vertical="center"/>
    </xf>
    <xf numFmtId="0" fontId="15" fillId="0" borderId="0" xfId="0" applyFont="1" applyAlignment="1">
      <alignment horizontal="center" vertical="center" wrapText="1"/>
    </xf>
    <xf numFmtId="0" fontId="16" fillId="0" borderId="28" xfId="0" applyFont="1" applyBorder="1" applyAlignment="1">
      <alignment horizontal="center" vertical="center" wrapText="1"/>
    </xf>
    <xf numFmtId="0" fontId="15" fillId="0" borderId="31" xfId="0" applyFont="1" applyBorder="1" applyAlignment="1">
      <alignment vertical="center" wrapText="1"/>
    </xf>
    <xf numFmtId="0" fontId="13" fillId="0" borderId="32" xfId="0" applyFont="1" applyBorder="1" applyAlignment="1">
      <alignment vertical="center" wrapText="1"/>
    </xf>
    <xf numFmtId="0" fontId="18" fillId="0" borderId="31" xfId="0" applyFont="1" applyBorder="1" applyAlignment="1">
      <alignment vertical="center" wrapText="1"/>
    </xf>
    <xf numFmtId="0" fontId="57" fillId="0" borderId="32" xfId="0" applyFont="1" applyBorder="1" applyAlignment="1">
      <alignment horizontal="right" vertical="center" wrapText="1"/>
    </xf>
    <xf numFmtId="0" fontId="15" fillId="0" borderId="32" xfId="0" applyFont="1" applyBorder="1" applyAlignment="1">
      <alignment horizontal="left" vertical="center" wrapText="1"/>
    </xf>
    <xf numFmtId="9" fontId="57" fillId="0" borderId="32" xfId="0" applyNumberFormat="1" applyFont="1" applyBorder="1" applyAlignment="1">
      <alignment horizontal="right" vertical="center" wrapText="1"/>
    </xf>
    <xf numFmtId="0" fontId="57" fillId="0" borderId="30" xfId="0" applyFont="1" applyBorder="1" applyAlignment="1">
      <alignment horizontal="right" vertical="center" wrapText="1"/>
    </xf>
    <xf numFmtId="0" fontId="57" fillId="0" borderId="33" xfId="0" applyFont="1" applyBorder="1" applyAlignment="1">
      <alignment horizontal="right" vertical="center" wrapText="1"/>
    </xf>
    <xf numFmtId="0" fontId="15" fillId="0" borderId="33" xfId="0" applyFont="1" applyBorder="1" applyAlignment="1">
      <alignment horizontal="left" vertical="center" wrapText="1"/>
    </xf>
    <xf numFmtId="0" fontId="57" fillId="0" borderId="34" xfId="0" applyFont="1" applyBorder="1" applyAlignment="1">
      <alignment horizontal="right" vertical="center" wrapText="1"/>
    </xf>
    <xf numFmtId="9" fontId="57" fillId="0" borderId="33" xfId="0" applyNumberFormat="1" applyFont="1" applyBorder="1" applyAlignment="1">
      <alignment horizontal="right" vertical="center" wrapText="1"/>
    </xf>
    <xf numFmtId="0" fontId="15" fillId="0" borderId="35" xfId="0" applyFont="1" applyBorder="1" applyAlignment="1">
      <alignment horizontal="center" vertical="center" wrapText="1"/>
    </xf>
    <xf numFmtId="0" fontId="57" fillId="0" borderId="6" xfId="0" applyFont="1" applyBorder="1" applyAlignment="1">
      <alignment horizontal="right" vertical="center" wrapText="1"/>
    </xf>
    <xf numFmtId="0" fontId="15" fillId="0" borderId="6" xfId="0" applyFont="1" applyBorder="1" applyAlignment="1">
      <alignment horizontal="left" vertical="center" wrapText="1"/>
    </xf>
    <xf numFmtId="9" fontId="57" fillId="0" borderId="6" xfId="0" applyNumberFormat="1" applyFont="1" applyBorder="1" applyAlignment="1">
      <alignment horizontal="right" vertical="center" wrapText="1"/>
    </xf>
    <xf numFmtId="0" fontId="57" fillId="0" borderId="0" xfId="0" applyFont="1" applyAlignment="1">
      <alignment horizontal="right" vertical="center" wrapText="1"/>
    </xf>
    <xf numFmtId="0" fontId="0" fillId="0" borderId="0" xfId="0" applyAlignment="1">
      <alignment horizontal="left" vertical="center" wrapText="1"/>
    </xf>
    <xf numFmtId="9" fontId="57" fillId="0" borderId="0" xfId="0" applyNumberFormat="1" applyFont="1" applyAlignment="1">
      <alignment horizontal="right" vertical="center" wrapText="1"/>
    </xf>
    <xf numFmtId="0" fontId="13" fillId="4" borderId="2" xfId="0" applyFont="1" applyFill="1" applyBorder="1" applyAlignment="1">
      <alignment horizontal="center" vertical="center" wrapText="1"/>
    </xf>
    <xf numFmtId="0" fontId="36" fillId="0" borderId="2" xfId="0" applyFont="1" applyBorder="1" applyAlignment="1">
      <alignment vertical="top" wrapText="1"/>
    </xf>
    <xf numFmtId="0" fontId="13" fillId="0" borderId="2" xfId="0" applyFont="1" applyBorder="1" applyAlignment="1">
      <alignment vertical="top" wrapText="1"/>
    </xf>
    <xf numFmtId="0" fontId="19" fillId="6" borderId="2" xfId="0" applyFont="1" applyFill="1" applyBorder="1" applyAlignment="1">
      <alignment horizontal="right" vertical="top"/>
    </xf>
    <xf numFmtId="0" fontId="19" fillId="0" borderId="2" xfId="0" applyFont="1" applyBorder="1" applyAlignment="1">
      <alignment vertical="top"/>
    </xf>
    <xf numFmtId="0" fontId="0" fillId="0" borderId="9" xfId="0" applyBorder="1" applyAlignment="1">
      <alignment vertical="top"/>
    </xf>
    <xf numFmtId="0" fontId="19" fillId="13" borderId="2" xfId="0" applyFont="1" applyFill="1" applyBorder="1" applyAlignment="1">
      <alignment horizontal="right"/>
    </xf>
    <xf numFmtId="0" fontId="19" fillId="0" borderId="2" xfId="0" applyFont="1" applyBorder="1"/>
    <xf numFmtId="0" fontId="19" fillId="13" borderId="2" xfId="0" applyFont="1" applyFill="1" applyBorder="1" applyAlignment="1">
      <alignment horizontal="center"/>
    </xf>
    <xf numFmtId="0" fontId="19" fillId="6" borderId="4" xfId="0" applyFont="1" applyFill="1" applyBorder="1" applyAlignment="1">
      <alignment horizontal="right" vertical="top"/>
    </xf>
    <xf numFmtId="0" fontId="19" fillId="0" borderId="4" xfId="0" applyFont="1" applyBorder="1" applyAlignment="1">
      <alignment vertical="top"/>
    </xf>
    <xf numFmtId="0" fontId="19" fillId="13" borderId="4" xfId="0" applyFont="1" applyFill="1" applyBorder="1" applyAlignment="1">
      <alignment horizontal="right"/>
    </xf>
    <xf numFmtId="0" fontId="19" fillId="0" borderId="4" xfId="0" applyFont="1" applyBorder="1"/>
    <xf numFmtId="0" fontId="19" fillId="13" borderId="4" xfId="0" applyFont="1" applyFill="1" applyBorder="1" applyAlignment="1">
      <alignment horizontal="center"/>
    </xf>
    <xf numFmtId="0" fontId="10" fillId="0" borderId="4" xfId="0" applyFont="1" applyBorder="1" applyAlignment="1">
      <alignment vertical="top" wrapText="1"/>
    </xf>
    <xf numFmtId="0" fontId="19" fillId="13" borderId="4" xfId="0" applyFont="1" applyFill="1" applyBorder="1" applyAlignment="1">
      <alignment horizontal="center" vertical="top"/>
    </xf>
    <xf numFmtId="0" fontId="56" fillId="0" borderId="0" xfId="0" applyFont="1" applyAlignment="1">
      <alignment horizontal="justify" vertical="center"/>
    </xf>
    <xf numFmtId="0" fontId="16" fillId="0" borderId="0" xfId="0" applyFont="1" applyAlignment="1">
      <alignment horizontal="justify" vertical="center"/>
    </xf>
    <xf numFmtId="0" fontId="15" fillId="0" borderId="0" xfId="0" applyFont="1" applyAlignment="1">
      <alignment horizontal="right" vertical="center"/>
    </xf>
    <xf numFmtId="0" fontId="13" fillId="0" borderId="6" xfId="0" applyFont="1" applyBorder="1" applyAlignment="1">
      <alignment horizontal="center" vertical="center" wrapText="1"/>
    </xf>
    <xf numFmtId="0" fontId="13" fillId="6" borderId="6"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6" borderId="21" xfId="0" applyFont="1" applyFill="1" applyBorder="1" applyAlignment="1">
      <alignment horizontal="center" vertical="center" wrapText="1"/>
    </xf>
    <xf numFmtId="0" fontId="13" fillId="0" borderId="0" xfId="0" applyFont="1" applyAlignment="1">
      <alignment horizontal="center" vertical="center" wrapText="1"/>
    </xf>
    <xf numFmtId="0" fontId="40" fillId="0" borderId="2" xfId="0" applyFont="1" applyBorder="1" applyAlignment="1">
      <alignment horizontal="center" vertical="center" wrapText="1"/>
    </xf>
    <xf numFmtId="0" fontId="15" fillId="0" borderId="6" xfId="0" applyFont="1" applyBorder="1" applyAlignment="1">
      <alignment vertical="center" wrapText="1"/>
    </xf>
    <xf numFmtId="0" fontId="18" fillId="0" borderId="2" xfId="0" applyFont="1" applyBorder="1" applyAlignment="1">
      <alignment horizontal="right" vertical="center" wrapText="1"/>
    </xf>
    <xf numFmtId="164" fontId="18" fillId="0" borderId="2" xfId="0" applyNumberFormat="1" applyFont="1" applyBorder="1" applyAlignment="1">
      <alignment horizontal="right" vertical="center" wrapText="1"/>
    </xf>
    <xf numFmtId="2" fontId="15" fillId="0" borderId="6" xfId="0" applyNumberFormat="1" applyFont="1" applyBorder="1" applyAlignment="1">
      <alignment vertical="center" wrapText="1"/>
    </xf>
    <xf numFmtId="164" fontId="15" fillId="0" borderId="6" xfId="0" applyNumberFormat="1" applyFont="1" applyBorder="1" applyAlignment="1">
      <alignment vertical="center" wrapText="1"/>
    </xf>
    <xf numFmtId="0" fontId="15" fillId="6" borderId="0" xfId="0" applyFont="1" applyFill="1" applyAlignment="1">
      <alignment vertical="center" wrapText="1"/>
    </xf>
    <xf numFmtId="0" fontId="18" fillId="0" borderId="3" xfId="0" applyFont="1" applyBorder="1" applyAlignment="1">
      <alignment horizontal="right" vertical="center" wrapText="1"/>
    </xf>
    <xf numFmtId="0" fontId="18" fillId="6" borderId="2" xfId="0" applyFont="1" applyFill="1" applyBorder="1" applyAlignment="1">
      <alignment horizontal="right" vertical="center" wrapText="1"/>
    </xf>
    <xf numFmtId="2" fontId="18" fillId="6" borderId="3" xfId="0" applyNumberFormat="1" applyFont="1" applyFill="1" applyBorder="1" applyAlignment="1">
      <alignment horizontal="right" vertical="center" wrapText="1"/>
    </xf>
    <xf numFmtId="2" fontId="15" fillId="0" borderId="6" xfId="0" applyNumberFormat="1" applyFont="1" applyBorder="1" applyAlignment="1">
      <alignment horizontal="right" vertical="center" wrapText="1"/>
    </xf>
    <xf numFmtId="0" fontId="15" fillId="0" borderId="6" xfId="0" applyFont="1" applyBorder="1" applyAlignment="1">
      <alignment horizontal="right" vertical="center" wrapText="1"/>
    </xf>
    <xf numFmtId="0" fontId="18" fillId="6" borderId="3" xfId="0" applyFont="1" applyFill="1" applyBorder="1" applyAlignment="1">
      <alignment horizontal="right" vertical="center" wrapText="1"/>
    </xf>
    <xf numFmtId="0" fontId="18" fillId="0" borderId="3" xfId="0" applyFont="1" applyBorder="1" applyAlignment="1">
      <alignment horizontal="center" vertical="center" wrapText="1"/>
    </xf>
    <xf numFmtId="9" fontId="15" fillId="0" borderId="6" xfId="0" applyNumberFormat="1" applyFont="1" applyBorder="1" applyAlignment="1">
      <alignment vertical="center" wrapText="1"/>
    </xf>
    <xf numFmtId="0" fontId="18" fillId="0" borderId="2" xfId="0" applyFont="1" applyBorder="1" applyAlignment="1">
      <alignment horizontal="center" vertical="center" wrapText="1"/>
    </xf>
    <xf numFmtId="164" fontId="18" fillId="0" borderId="3"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5" fillId="0" borderId="0" xfId="0" applyFont="1" applyAlignment="1">
      <alignment vertical="center" wrapText="1"/>
    </xf>
    <xf numFmtId="0" fontId="15" fillId="0" borderId="36" xfId="0" applyFont="1" applyBorder="1" applyAlignment="1">
      <alignment vertical="center" wrapText="1"/>
    </xf>
    <xf numFmtId="0" fontId="57" fillId="0" borderId="2" xfId="0" applyFont="1" applyBorder="1" applyAlignment="1">
      <alignment horizontal="right" vertical="center" wrapText="1"/>
    </xf>
    <xf numFmtId="0" fontId="15" fillId="6" borderId="6" xfId="0" applyFont="1" applyFill="1" applyBorder="1" applyAlignment="1">
      <alignment vertical="center" wrapText="1"/>
    </xf>
    <xf numFmtId="164" fontId="18" fillId="6" borderId="3" xfId="0" applyNumberFormat="1" applyFont="1" applyFill="1" applyBorder="1" applyAlignment="1">
      <alignment horizontal="right" vertical="center" wrapText="1"/>
    </xf>
    <xf numFmtId="164" fontId="18" fillId="0" borderId="3" xfId="0" applyNumberFormat="1" applyFont="1" applyBorder="1" applyAlignment="1">
      <alignment horizontal="right" vertical="center" wrapText="1"/>
    </xf>
    <xf numFmtId="2" fontId="18" fillId="0" borderId="3" xfId="0" applyNumberFormat="1" applyFont="1" applyBorder="1" applyAlignment="1">
      <alignment horizontal="right" vertical="center" wrapText="1"/>
    </xf>
    <xf numFmtId="0" fontId="40" fillId="6" borderId="9" xfId="0" applyFont="1" applyFill="1" applyBorder="1" applyAlignment="1">
      <alignment horizontal="right" vertical="center" wrapText="1"/>
    </xf>
    <xf numFmtId="0" fontId="18" fillId="0" borderId="9" xfId="0" applyFont="1" applyBorder="1" applyAlignment="1">
      <alignment horizontal="right" vertical="center" wrapText="1"/>
    </xf>
    <xf numFmtId="166" fontId="15" fillId="0" borderId="6" xfId="0" applyNumberFormat="1" applyFont="1" applyBorder="1" applyAlignment="1">
      <alignment vertical="center" wrapText="1"/>
    </xf>
    <xf numFmtId="0" fontId="18" fillId="6" borderId="9" xfId="0" applyFont="1" applyFill="1" applyBorder="1" applyAlignment="1">
      <alignment horizontal="right" vertical="center" wrapText="1"/>
    </xf>
    <xf numFmtId="2" fontId="18" fillId="0" borderId="2" xfId="0" applyNumberFormat="1" applyFont="1" applyBorder="1" applyAlignment="1">
      <alignment horizontal="right" vertical="center" wrapText="1"/>
    </xf>
    <xf numFmtId="0" fontId="19" fillId="4" borderId="2" xfId="0" applyFont="1" applyFill="1" applyBorder="1" applyAlignment="1">
      <alignment horizontal="right"/>
    </xf>
    <xf numFmtId="0" fontId="19" fillId="4" borderId="3" xfId="0" applyFont="1" applyFill="1" applyBorder="1" applyAlignment="1">
      <alignment horizontal="right"/>
    </xf>
    <xf numFmtId="0" fontId="15" fillId="0" borderId="7" xfId="0" applyFont="1" applyBorder="1" applyAlignment="1">
      <alignment vertical="center" wrapText="1"/>
    </xf>
    <xf numFmtId="0" fontId="18" fillId="0" borderId="4" xfId="0" applyFont="1" applyBorder="1" applyAlignment="1">
      <alignment horizontal="right" vertical="center" wrapText="1"/>
    </xf>
    <xf numFmtId="0" fontId="18" fillId="0" borderId="5" xfId="0" applyFont="1" applyBorder="1" applyAlignment="1">
      <alignment horizontal="right" vertical="center" wrapText="1"/>
    </xf>
    <xf numFmtId="0" fontId="18" fillId="6" borderId="4" xfId="0" applyFont="1" applyFill="1" applyBorder="1" applyAlignment="1">
      <alignment horizontal="right" vertical="center" wrapText="1"/>
    </xf>
    <xf numFmtId="0" fontId="18" fillId="6" borderId="5" xfId="0" applyFont="1" applyFill="1" applyBorder="1" applyAlignment="1">
      <alignment horizontal="right" vertical="center" wrapText="1"/>
    </xf>
    <xf numFmtId="0" fontId="18" fillId="0" borderId="5" xfId="0" applyFont="1" applyBorder="1" applyAlignment="1">
      <alignment horizontal="center" vertical="center" wrapText="1"/>
    </xf>
    <xf numFmtId="0" fontId="18" fillId="0" borderId="4" xfId="0" applyFont="1" applyBorder="1" applyAlignment="1">
      <alignment horizontal="center" vertical="center" wrapText="1"/>
    </xf>
    <xf numFmtId="0" fontId="12" fillId="0" borderId="5" xfId="0" applyFont="1" applyBorder="1" applyAlignment="1">
      <alignment horizontal="center" vertical="center" wrapText="1"/>
    </xf>
    <xf numFmtId="2" fontId="15" fillId="0" borderId="0" xfId="0" applyNumberFormat="1" applyFont="1" applyAlignment="1">
      <alignment vertical="center" wrapText="1"/>
    </xf>
    <xf numFmtId="0" fontId="40" fillId="6" borderId="4" xfId="0" applyFont="1" applyFill="1" applyBorder="1" applyAlignment="1">
      <alignment horizontal="right" vertical="center" wrapText="1"/>
    </xf>
    <xf numFmtId="0" fontId="18" fillId="6" borderId="4" xfId="0" applyFont="1" applyFill="1" applyBorder="1" applyAlignment="1">
      <alignment horizontal="left" vertical="center" wrapText="1"/>
    </xf>
    <xf numFmtId="0" fontId="18" fillId="6" borderId="5" xfId="0" applyFont="1" applyFill="1" applyBorder="1" applyAlignment="1">
      <alignment horizontal="left" vertical="center" wrapText="1"/>
    </xf>
    <xf numFmtId="164" fontId="18" fillId="0" borderId="5" xfId="0" applyNumberFormat="1" applyFont="1" applyBorder="1" applyAlignment="1">
      <alignment horizontal="center" vertical="center" wrapText="1"/>
    </xf>
    <xf numFmtId="0" fontId="15" fillId="0" borderId="37" xfId="0" applyFont="1" applyBorder="1" applyAlignment="1">
      <alignment vertical="center" wrapText="1"/>
    </xf>
    <xf numFmtId="164" fontId="0" fillId="0" borderId="0" xfId="0" applyNumberFormat="1"/>
    <xf numFmtId="164" fontId="19" fillId="4" borderId="3" xfId="0" applyNumberFormat="1" applyFont="1" applyFill="1" applyBorder="1" applyAlignment="1">
      <alignment horizontal="right"/>
    </xf>
    <xf numFmtId="0" fontId="18" fillId="0" borderId="38" xfId="0" applyFont="1" applyBorder="1" applyAlignment="1">
      <alignment horizontal="right" vertical="center" wrapText="1"/>
    </xf>
    <xf numFmtId="0" fontId="12" fillId="0" borderId="19" xfId="0" applyFont="1" applyBorder="1" applyAlignment="1">
      <alignment horizontal="center" vertical="center" wrapText="1"/>
    </xf>
    <xf numFmtId="0" fontId="24" fillId="0" borderId="6" xfId="0" applyFont="1" applyBorder="1" applyAlignment="1">
      <alignment vertical="center" wrapText="1"/>
    </xf>
    <xf numFmtId="0" fontId="12" fillId="0" borderId="4" xfId="0" applyFont="1" applyBorder="1" applyAlignment="1">
      <alignment horizontal="left" vertical="center" wrapText="1"/>
    </xf>
    <xf numFmtId="9" fontId="15" fillId="0" borderId="6" xfId="0" applyNumberFormat="1" applyFont="1" applyBorder="1" applyAlignment="1">
      <alignment horizontal="right" vertical="center" wrapText="1"/>
    </xf>
    <xf numFmtId="0" fontId="12" fillId="0" borderId="6" xfId="0" applyFont="1" applyBorder="1" applyAlignment="1">
      <alignment horizontal="center" vertical="center" wrapText="1"/>
    </xf>
    <xf numFmtId="0" fontId="18" fillId="0" borderId="4" xfId="0" applyFont="1" applyBorder="1" applyAlignment="1">
      <alignment horizontal="left" vertical="center" wrapText="1"/>
    </xf>
    <xf numFmtId="9" fontId="18" fillId="0" borderId="4" xfId="0" applyNumberFormat="1" applyFont="1" applyBorder="1" applyAlignment="1">
      <alignment horizontal="right" vertical="center" wrapText="1"/>
    </xf>
    <xf numFmtId="0" fontId="11" fillId="0" borderId="0" xfId="0" applyFont="1" applyAlignment="1">
      <alignment horizontal="left"/>
    </xf>
    <xf numFmtId="0" fontId="12" fillId="0" borderId="0" xfId="0" applyFont="1" applyAlignment="1">
      <alignment horizontal="center" wrapText="1"/>
    </xf>
    <xf numFmtId="0" fontId="12" fillId="0" borderId="0" xfId="0" applyFont="1" applyAlignment="1">
      <alignment horizontal="center" vertical="center" wrapText="1"/>
    </xf>
    <xf numFmtId="0" fontId="13" fillId="0" borderId="0" xfId="0" applyFont="1" applyAlignment="1">
      <alignment wrapText="1"/>
    </xf>
    <xf numFmtId="0" fontId="13" fillId="6" borderId="0" xfId="0" applyFont="1" applyFill="1" applyAlignment="1">
      <alignment wrapText="1"/>
    </xf>
    <xf numFmtId="0" fontId="28" fillId="0" borderId="0" xfId="0" applyFont="1" applyAlignment="1">
      <alignment wrapText="1"/>
    </xf>
    <xf numFmtId="0" fontId="16" fillId="4" borderId="2" xfId="0" applyFont="1" applyFill="1" applyBorder="1" applyAlignment="1">
      <alignment horizontal="center" vertical="center" wrapText="1"/>
    </xf>
    <xf numFmtId="0" fontId="16" fillId="4" borderId="2" xfId="0" applyFont="1" applyFill="1" applyBorder="1" applyAlignment="1">
      <alignment horizontal="justify" vertical="center"/>
    </xf>
    <xf numFmtId="0" fontId="23" fillId="0" borderId="2" xfId="0" applyFont="1" applyBorder="1"/>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20" fillId="0" borderId="3" xfId="0" applyFont="1" applyBorder="1" applyAlignment="1">
      <alignment horizontal="center" vertical="center" wrapText="1"/>
    </xf>
    <xf numFmtId="0" fontId="60" fillId="0" borderId="3" xfId="0" applyFont="1" applyBorder="1" applyAlignment="1">
      <alignment horizontal="left" vertical="center" wrapText="1"/>
    </xf>
    <xf numFmtId="0" fontId="19" fillId="0" borderId="3" xfId="0" applyFont="1" applyBorder="1" applyAlignment="1">
      <alignment horizontal="left"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20" fillId="0" borderId="5" xfId="0" applyFont="1" applyBorder="1" applyAlignment="1">
      <alignment horizontal="center" vertical="center" wrapText="1"/>
    </xf>
    <xf numFmtId="0" fontId="60" fillId="0" borderId="5" xfId="0" applyFont="1" applyBorder="1" applyAlignment="1">
      <alignment horizontal="left" vertical="center" wrapText="1"/>
    </xf>
    <xf numFmtId="0" fontId="19" fillId="0" borderId="5" xfId="0" applyFont="1" applyBorder="1" applyAlignment="1">
      <alignment horizontal="left"/>
    </xf>
    <xf numFmtId="0" fontId="15" fillId="0" borderId="2" xfId="0" applyFont="1" applyBorder="1" applyAlignment="1">
      <alignment vertical="center" wrapText="1"/>
    </xf>
    <xf numFmtId="0" fontId="60" fillId="0" borderId="2" xfId="0" applyFont="1" applyBorder="1" applyAlignment="1">
      <alignment vertical="center" wrapText="1"/>
    </xf>
    <xf numFmtId="0" fontId="0" fillId="0" borderId="2" xfId="0" applyBorder="1" applyAlignment="1">
      <alignment wrapText="1"/>
    </xf>
    <xf numFmtId="0" fontId="40" fillId="6" borderId="2" xfId="0" applyFont="1" applyFill="1" applyBorder="1" applyAlignment="1">
      <alignment horizontal="left" vertical="center" wrapText="1"/>
    </xf>
    <xf numFmtId="0" fontId="40" fillId="6" borderId="3" xfId="0" applyFont="1" applyFill="1" applyBorder="1" applyAlignment="1">
      <alignment horizontal="left" vertical="center" wrapText="1"/>
    </xf>
    <xf numFmtId="0" fontId="40" fillId="6" borderId="3" xfId="0" applyFont="1" applyFill="1" applyBorder="1" applyAlignment="1">
      <alignment horizontal="right" vertical="center" wrapText="1"/>
    </xf>
    <xf numFmtId="0" fontId="61" fillId="6" borderId="1" xfId="0" applyFont="1" applyFill="1" applyBorder="1" applyAlignment="1">
      <alignment horizontal="left" wrapText="1"/>
    </xf>
    <xf numFmtId="0" fontId="0" fillId="0" borderId="11" xfId="0" applyBorder="1"/>
    <xf numFmtId="0" fontId="20" fillId="0" borderId="0" xfId="0" applyFont="1" applyAlignment="1">
      <alignment horizontal="left" wrapText="1"/>
    </xf>
    <xf numFmtId="0" fontId="20" fillId="0" borderId="3" xfId="0" applyFont="1" applyBorder="1" applyAlignment="1">
      <alignment horizontal="right" vertical="center" wrapText="1"/>
    </xf>
    <xf numFmtId="0" fontId="20" fillId="0" borderId="2" xfId="0" applyFont="1" applyBorder="1" applyAlignment="1">
      <alignment horizontal="center" wrapText="1"/>
    </xf>
    <xf numFmtId="0" fontId="60" fillId="0" borderId="10" xfId="0" applyFont="1" applyBorder="1" applyAlignment="1">
      <alignment horizontal="left" wrapText="1"/>
    </xf>
    <xf numFmtId="0" fontId="18" fillId="0" borderId="6" xfId="0" applyFont="1" applyBorder="1" applyAlignment="1">
      <alignment horizontal="left"/>
    </xf>
    <xf numFmtId="0" fontId="20" fillId="0" borderId="2" xfId="0" applyFont="1" applyBorder="1" applyAlignment="1">
      <alignment horizontal="left" wrapText="1"/>
    </xf>
    <xf numFmtId="0" fontId="20" fillId="0" borderId="5" xfId="0" applyFont="1" applyBorder="1" applyAlignment="1">
      <alignment horizontal="right" vertical="center" wrapText="1"/>
    </xf>
    <xf numFmtId="0" fontId="20" fillId="0" borderId="4" xfId="0" applyFont="1" applyBorder="1" applyAlignment="1">
      <alignment horizontal="center" wrapText="1"/>
    </xf>
    <xf numFmtId="0" fontId="60" fillId="0" borderId="5" xfId="0" applyFont="1" applyBorder="1" applyAlignment="1">
      <alignment horizontal="left" wrapText="1"/>
    </xf>
    <xf numFmtId="0" fontId="23" fillId="0" borderId="2" xfId="0" applyFont="1" applyBorder="1" applyAlignment="1">
      <alignment horizontal="justify" vertical="center"/>
    </xf>
    <xf numFmtId="0" fontId="22" fillId="6" borderId="2" xfId="0" applyFont="1" applyFill="1" applyBorder="1" applyAlignment="1">
      <alignment horizontal="left" wrapText="1"/>
    </xf>
    <xf numFmtId="0" fontId="22" fillId="6" borderId="3" xfId="0" applyFont="1" applyFill="1" applyBorder="1" applyAlignment="1">
      <alignment horizontal="left"/>
    </xf>
    <xf numFmtId="0" fontId="22" fillId="6" borderId="3" xfId="0" applyFont="1" applyFill="1" applyBorder="1" applyAlignment="1">
      <alignment horizontal="left" vertical="top" wrapText="1"/>
    </xf>
    <xf numFmtId="0" fontId="22" fillId="6" borderId="3" xfId="0" applyFont="1" applyFill="1" applyBorder="1" applyAlignment="1">
      <alignment horizontal="right"/>
    </xf>
    <xf numFmtId="0" fontId="62" fillId="6" borderId="3" xfId="0" applyFont="1" applyFill="1" applyBorder="1" applyAlignment="1">
      <alignment horizontal="left"/>
    </xf>
    <xf numFmtId="0" fontId="22" fillId="6" borderId="3" xfId="0" applyFont="1" applyFill="1" applyBorder="1" applyAlignment="1">
      <alignment horizontal="left" vertical="top" wrapText="1"/>
    </xf>
    <xf numFmtId="0" fontId="0" fillId="0" borderId="0" xfId="0"/>
    <xf numFmtId="0" fontId="22" fillId="6" borderId="4" xfId="0" applyFont="1" applyFill="1" applyBorder="1" applyAlignment="1">
      <alignment horizontal="left" wrapText="1"/>
    </xf>
    <xf numFmtId="0" fontId="22" fillId="6" borderId="5" xfId="0" applyFont="1" applyFill="1" applyBorder="1" applyAlignment="1">
      <alignment horizontal="left"/>
    </xf>
    <xf numFmtId="0" fontId="22" fillId="6" borderId="5" xfId="0" applyFont="1" applyFill="1" applyBorder="1" applyAlignment="1">
      <alignment horizontal="left" wrapText="1"/>
    </xf>
    <xf numFmtId="0" fontId="22" fillId="6" borderId="5" xfId="0" applyFont="1" applyFill="1" applyBorder="1" applyAlignment="1">
      <alignment horizontal="right"/>
    </xf>
    <xf numFmtId="0" fontId="62" fillId="6" borderId="5" xfId="0" applyFont="1" applyFill="1" applyBorder="1" applyAlignment="1">
      <alignment horizontal="left"/>
    </xf>
    <xf numFmtId="0" fontId="22" fillId="6" borderId="5" xfId="0" applyFont="1" applyFill="1" applyBorder="1" applyAlignment="1">
      <alignment horizontal="left" vertical="top" wrapText="1"/>
    </xf>
    <xf numFmtId="0" fontId="63" fillId="0" borderId="2" xfId="0" applyFont="1" applyBorder="1" applyAlignment="1">
      <alignment horizontal="left"/>
    </xf>
    <xf numFmtId="0" fontId="63" fillId="0" borderId="4" xfId="0" applyFont="1" applyBorder="1" applyAlignment="1">
      <alignment horizontal="left"/>
    </xf>
    <xf numFmtId="0" fontId="63" fillId="0" borderId="3" xfId="0" applyFont="1" applyBorder="1" applyAlignment="1">
      <alignment horizontal="center"/>
    </xf>
    <xf numFmtId="0" fontId="28" fillId="0" borderId="2" xfId="0" applyFont="1" applyBorder="1"/>
    <xf numFmtId="0" fontId="28" fillId="0" borderId="2" xfId="0" applyFont="1" applyBorder="1" applyAlignment="1">
      <alignment horizontal="center"/>
    </xf>
    <xf numFmtId="0" fontId="60" fillId="0" borderId="2" xfId="0" applyFont="1" applyBorder="1"/>
    <xf numFmtId="0" fontId="18" fillId="0" borderId="2" xfId="0" applyFont="1" applyBorder="1" applyAlignment="1">
      <alignment horizontal="left" vertical="center"/>
    </xf>
    <xf numFmtId="0" fontId="19" fillId="0" borderId="3" xfId="0" applyFont="1" applyBorder="1" applyAlignment="1">
      <alignment horizontal="left"/>
    </xf>
    <xf numFmtId="0" fontId="19" fillId="0" borderId="3" xfId="0" applyFont="1" applyBorder="1" applyAlignment="1">
      <alignment horizontal="right"/>
    </xf>
    <xf numFmtId="0" fontId="60" fillId="0" borderId="3" xfId="0" applyFont="1" applyBorder="1" applyAlignment="1">
      <alignment horizontal="left"/>
    </xf>
    <xf numFmtId="0" fontId="18" fillId="0" borderId="4" xfId="0" applyFont="1" applyBorder="1" applyAlignment="1">
      <alignment horizontal="left" vertical="center"/>
    </xf>
    <xf numFmtId="0" fontId="19" fillId="0" borderId="5" xfId="0" applyFont="1" applyBorder="1" applyAlignment="1">
      <alignment horizontal="right"/>
    </xf>
    <xf numFmtId="0" fontId="60" fillId="0" borderId="5" xfId="0" applyFont="1" applyBorder="1" applyAlignment="1">
      <alignment horizontal="left"/>
    </xf>
    <xf numFmtId="0" fontId="18" fillId="0" borderId="4" xfId="0" applyFont="1" applyBorder="1" applyAlignment="1">
      <alignment vertical="center"/>
    </xf>
    <xf numFmtId="0" fontId="19" fillId="0" borderId="5" xfId="0" applyFont="1" applyBorder="1" applyAlignment="1">
      <alignment horizontal="center"/>
    </xf>
    <xf numFmtId="0" fontId="20" fillId="0" borderId="2" xfId="0" applyFont="1" applyBorder="1" applyAlignment="1">
      <alignment vertical="center"/>
    </xf>
    <xf numFmtId="0" fontId="22" fillId="0" borderId="3" xfId="0" applyFont="1" applyBorder="1" applyAlignment="1">
      <alignment horizontal="center"/>
    </xf>
    <xf numFmtId="0" fontId="60" fillId="0" borderId="3" xfId="0" applyFont="1" applyBorder="1" applyAlignment="1">
      <alignment horizontal="center"/>
    </xf>
    <xf numFmtId="0" fontId="18" fillId="0" borderId="3" xfId="0" applyFont="1" applyBorder="1" applyAlignment="1">
      <alignment vertical="center"/>
    </xf>
    <xf numFmtId="0" fontId="20" fillId="0" borderId="4" xfId="0" applyFont="1" applyBorder="1" applyAlignment="1">
      <alignment vertical="center"/>
    </xf>
    <xf numFmtId="0" fontId="60" fillId="0" borderId="5" xfId="0" applyFont="1" applyBorder="1" applyAlignment="1">
      <alignment horizontal="center"/>
    </xf>
    <xf numFmtId="0" fontId="28" fillId="0" borderId="2" xfId="0" applyFont="1" applyBorder="1" applyAlignment="1">
      <alignment wrapText="1"/>
    </xf>
    <xf numFmtId="0" fontId="13" fillId="0" borderId="2" xfId="0" applyFont="1" applyBorder="1" applyAlignment="1">
      <alignment horizontal="justify" vertical="center"/>
    </xf>
    <xf numFmtId="0" fontId="22" fillId="0" borderId="2" xfId="0" applyFont="1" applyBorder="1" applyAlignment="1">
      <alignment horizontal="left" vertical="top" wrapText="1"/>
    </xf>
    <xf numFmtId="0" fontId="22" fillId="0" borderId="3" xfId="0" applyFont="1" applyBorder="1" applyAlignment="1">
      <alignment horizontal="left" vertical="top" wrapText="1"/>
    </xf>
    <xf numFmtId="0" fontId="22" fillId="0" borderId="3" xfId="0" applyFont="1" applyBorder="1" applyAlignment="1">
      <alignment horizontal="center" vertical="top" wrapText="1"/>
    </xf>
    <xf numFmtId="0" fontId="22" fillId="0" borderId="4" xfId="0" applyFont="1" applyBorder="1" applyAlignment="1">
      <alignment horizontal="left" vertical="top" wrapText="1"/>
    </xf>
    <xf numFmtId="0" fontId="22" fillId="0" borderId="5" xfId="0" applyFont="1" applyBorder="1" applyAlignment="1">
      <alignment horizontal="left" vertical="top" wrapText="1"/>
    </xf>
    <xf numFmtId="0" fontId="22" fillId="0" borderId="5" xfId="0" applyFont="1" applyBorder="1" applyAlignment="1">
      <alignment horizontal="center" vertical="top" wrapText="1"/>
    </xf>
    <xf numFmtId="0" fontId="22" fillId="0" borderId="2" xfId="0" applyFont="1" applyBorder="1" applyAlignment="1">
      <alignment horizontal="left"/>
    </xf>
    <xf numFmtId="0" fontId="22" fillId="0" borderId="3" xfId="0" applyFont="1" applyBorder="1" applyAlignment="1">
      <alignment horizontal="left"/>
    </xf>
    <xf numFmtId="0" fontId="22" fillId="0" borderId="2" xfId="0" applyFont="1" applyBorder="1" applyAlignment="1">
      <alignment horizontal="center"/>
    </xf>
    <xf numFmtId="0" fontId="60" fillId="0" borderId="3" xfId="0" applyFont="1" applyBorder="1" applyAlignment="1">
      <alignment horizontal="left" wrapText="1"/>
    </xf>
    <xf numFmtId="0" fontId="53" fillId="0" borderId="3" xfId="0" applyFont="1" applyBorder="1" applyAlignment="1">
      <alignment horizontal="left"/>
    </xf>
    <xf numFmtId="0" fontId="22" fillId="0" borderId="5" xfId="0" applyFont="1" applyBorder="1" applyAlignment="1">
      <alignment horizontal="left"/>
    </xf>
    <xf numFmtId="0" fontId="22" fillId="0" borderId="4" xfId="0" applyFont="1" applyBorder="1" applyAlignment="1">
      <alignment horizontal="center"/>
    </xf>
    <xf numFmtId="0" fontId="64" fillId="0" borderId="5" xfId="0" applyFont="1" applyBorder="1" applyAlignment="1">
      <alignment horizontal="left" wrapText="1"/>
    </xf>
    <xf numFmtId="0" fontId="53" fillId="0" borderId="5" xfId="0" applyFont="1" applyBorder="1" applyAlignment="1">
      <alignment horizontal="left"/>
    </xf>
    <xf numFmtId="0" fontId="64" fillId="0" borderId="3" xfId="0" applyFont="1" applyBorder="1" applyAlignment="1">
      <alignment horizontal="left" wrapText="1"/>
    </xf>
    <xf numFmtId="0" fontId="22" fillId="8" borderId="4" xfId="0" applyFont="1" applyFill="1" applyBorder="1" applyAlignment="1">
      <alignment horizontal="left"/>
    </xf>
    <xf numFmtId="0" fontId="22" fillId="8" borderId="5" xfId="0" applyFont="1" applyFill="1" applyBorder="1" applyAlignment="1">
      <alignment horizontal="left"/>
    </xf>
    <xf numFmtId="0" fontId="22" fillId="8" borderId="5" xfId="0" applyFont="1" applyFill="1" applyBorder="1" applyAlignment="1">
      <alignment horizontal="center"/>
    </xf>
    <xf numFmtId="0" fontId="64" fillId="8" borderId="5" xfId="0" applyFont="1" applyFill="1" applyBorder="1" applyAlignment="1">
      <alignment horizontal="left" vertical="top" wrapText="1"/>
    </xf>
    <xf numFmtId="0" fontId="53" fillId="8" borderId="0" xfId="0" applyFont="1" applyFill="1" applyAlignment="1">
      <alignment horizontal="left"/>
    </xf>
    <xf numFmtId="0" fontId="53" fillId="8" borderId="3" xfId="0" applyFont="1" applyFill="1" applyBorder="1" applyAlignment="1">
      <alignment horizontal="left" wrapText="1"/>
    </xf>
    <xf numFmtId="0" fontId="53" fillId="8" borderId="5" xfId="0" applyFont="1" applyFill="1" applyBorder="1" applyAlignment="1">
      <alignment horizontal="left"/>
    </xf>
    <xf numFmtId="0" fontId="22" fillId="8" borderId="4" xfId="0" applyFont="1" applyFill="1" applyBorder="1" applyAlignment="1">
      <alignment horizontal="left" wrapText="1"/>
    </xf>
    <xf numFmtId="0" fontId="64" fillId="8" borderId="5" xfId="0" applyFont="1" applyFill="1" applyBorder="1" applyAlignment="1">
      <alignment horizontal="left"/>
    </xf>
    <xf numFmtId="0" fontId="64" fillId="0" borderId="3" xfId="0" applyFont="1" applyBorder="1" applyAlignment="1">
      <alignment horizontal="left"/>
    </xf>
    <xf numFmtId="0" fontId="64" fillId="0" borderId="5" xfId="0" applyFont="1" applyBorder="1" applyAlignment="1">
      <alignment horizontal="left"/>
    </xf>
    <xf numFmtId="14" fontId="28" fillId="0" borderId="2" xfId="0" applyNumberFormat="1" applyFont="1" applyBorder="1" applyAlignment="1">
      <alignment horizontal="center" wrapText="1"/>
    </xf>
    <xf numFmtId="0" fontId="53" fillId="0" borderId="3" xfId="0" applyFont="1" applyBorder="1" applyAlignment="1">
      <alignment horizontal="left" wrapText="1"/>
    </xf>
    <xf numFmtId="0" fontId="65" fillId="0" borderId="0" xfId="0" applyFont="1" applyAlignment="1">
      <alignment horizontal="left"/>
    </xf>
    <xf numFmtId="0" fontId="65" fillId="0" borderId="3" xfId="0" applyFont="1" applyBorder="1" applyAlignment="1">
      <alignment horizontal="left"/>
    </xf>
    <xf numFmtId="0" fontId="53" fillId="0" borderId="5" xfId="0" applyFont="1" applyBorder="1" applyAlignment="1">
      <alignment horizontal="left" wrapText="1"/>
    </xf>
    <xf numFmtId="0" fontId="65" fillId="0" borderId="5" xfId="0" applyFont="1" applyBorder="1" applyAlignment="1">
      <alignment horizontal="left"/>
    </xf>
    <xf numFmtId="0" fontId="19" fillId="0" borderId="3" xfId="0" applyFont="1" applyBorder="1" applyAlignment="1">
      <alignment horizontal="center"/>
    </xf>
    <xf numFmtId="0" fontId="66" fillId="0" borderId="0" xfId="0" applyFont="1" applyAlignment="1">
      <alignment horizontal="left"/>
    </xf>
    <xf numFmtId="0" fontId="60" fillId="0" borderId="2" xfId="0" applyFont="1" applyBorder="1" applyAlignment="1">
      <alignment wrapText="1"/>
    </xf>
    <xf numFmtId="0" fontId="62" fillId="0" borderId="3" xfId="0" applyFont="1" applyBorder="1" applyAlignment="1">
      <alignment horizontal="center"/>
    </xf>
    <xf numFmtId="0" fontId="60" fillId="0" borderId="0" xfId="0" applyFont="1"/>
    <xf numFmtId="0" fontId="28" fillId="0" borderId="11" xfId="0" applyFont="1" applyBorder="1"/>
    <xf numFmtId="0" fontId="23" fillId="0" borderId="9" xfId="0" applyFont="1" applyBorder="1"/>
    <xf numFmtId="0" fontId="23" fillId="0" borderId="6" xfId="0" applyFont="1" applyBorder="1" applyAlignment="1">
      <alignment vertical="center" wrapText="1"/>
    </xf>
    <xf numFmtId="0" fontId="28" fillId="0" borderId="3" xfId="0" applyFont="1" applyBorder="1" applyAlignment="1">
      <alignment horizontal="center"/>
    </xf>
    <xf numFmtId="0" fontId="23" fillId="0" borderId="0" xfId="0" applyFont="1" applyAlignment="1">
      <alignment vertical="center" wrapText="1"/>
    </xf>
    <xf numFmtId="0" fontId="28" fillId="0" borderId="0" xfId="0" applyFont="1" applyAlignment="1">
      <alignment horizontal="center"/>
    </xf>
    <xf numFmtId="0" fontId="20" fillId="6" borderId="2" xfId="0" applyFont="1" applyFill="1" applyBorder="1" applyAlignment="1">
      <alignment horizontal="left" wrapText="1"/>
    </xf>
    <xf numFmtId="0" fontId="20" fillId="6" borderId="3" xfId="0" applyFont="1" applyFill="1" applyBorder="1" applyAlignment="1">
      <alignment horizontal="left" wrapText="1"/>
    </xf>
    <xf numFmtId="0" fontId="20" fillId="6" borderId="3" xfId="0" applyFont="1" applyFill="1" applyBorder="1" applyAlignment="1">
      <alignment horizontal="center" vertical="center" wrapText="1"/>
    </xf>
    <xf numFmtId="0" fontId="20" fillId="6" borderId="3" xfId="0" applyFont="1" applyFill="1" applyBorder="1" applyAlignment="1">
      <alignment horizontal="center" vertical="center"/>
    </xf>
    <xf numFmtId="0" fontId="60" fillId="6" borderId="3" xfId="0" applyFont="1" applyFill="1" applyBorder="1" applyAlignment="1">
      <alignment horizontal="center" vertical="center"/>
    </xf>
    <xf numFmtId="0" fontId="19" fillId="6" borderId="3" xfId="0" applyFont="1" applyFill="1" applyBorder="1" applyAlignment="1">
      <alignment horizontal="center" vertical="center"/>
    </xf>
    <xf numFmtId="0" fontId="20" fillId="6" borderId="4" xfId="0" applyFont="1" applyFill="1" applyBorder="1" applyAlignment="1">
      <alignment horizontal="left" wrapText="1"/>
    </xf>
    <xf numFmtId="0" fontId="20" fillId="6" borderId="5" xfId="0" applyFont="1" applyFill="1" applyBorder="1" applyAlignment="1">
      <alignment horizontal="left" wrapText="1"/>
    </xf>
    <xf numFmtId="0" fontId="20" fillId="6" borderId="5" xfId="0" applyFont="1" applyFill="1" applyBorder="1" applyAlignment="1">
      <alignment horizontal="center" vertical="center" wrapText="1"/>
    </xf>
    <xf numFmtId="0" fontId="20" fillId="6" borderId="5" xfId="0" applyFont="1" applyFill="1" applyBorder="1" applyAlignment="1">
      <alignment horizontal="center" vertical="center"/>
    </xf>
    <xf numFmtId="0" fontId="60" fillId="6" borderId="5" xfId="0" applyFont="1" applyFill="1" applyBorder="1" applyAlignment="1">
      <alignment horizontal="center" vertical="center"/>
    </xf>
    <xf numFmtId="0" fontId="23" fillId="0" borderId="12" xfId="0" applyFont="1" applyBorder="1"/>
    <xf numFmtId="0" fontId="19" fillId="6" borderId="5" xfId="0" applyFont="1" applyFill="1" applyBorder="1" applyAlignment="1">
      <alignment horizontal="center" vertical="center" wrapText="1"/>
    </xf>
    <xf numFmtId="0" fontId="40" fillId="6" borderId="4" xfId="0" applyFont="1" applyFill="1" applyBorder="1" applyAlignment="1">
      <alignment horizontal="left" wrapText="1"/>
    </xf>
    <xf numFmtId="0" fontId="40" fillId="6" borderId="5" xfId="0" applyFont="1" applyFill="1" applyBorder="1" applyAlignment="1">
      <alignment horizontal="left" wrapText="1"/>
    </xf>
    <xf numFmtId="0" fontId="40" fillId="6" borderId="5" xfId="0" applyFont="1" applyFill="1" applyBorder="1" applyAlignment="1">
      <alignment horizontal="right"/>
    </xf>
    <xf numFmtId="0" fontId="60" fillId="6" borderId="5" xfId="0" applyFont="1" applyFill="1" applyBorder="1" applyAlignment="1">
      <alignment horizontal="left"/>
    </xf>
    <xf numFmtId="0" fontId="40" fillId="0" borderId="4" xfId="0" applyFont="1" applyBorder="1" applyAlignment="1">
      <alignment horizontal="left" wrapText="1"/>
    </xf>
    <xf numFmtId="0" fontId="40" fillId="0" borderId="5" xfId="0" applyFont="1" applyBorder="1" applyAlignment="1">
      <alignment horizontal="left" wrapText="1"/>
    </xf>
    <xf numFmtId="0" fontId="40" fillId="0" borderId="5" xfId="0" applyFont="1" applyBorder="1" applyAlignment="1">
      <alignment horizontal="right"/>
    </xf>
    <xf numFmtId="0" fontId="40" fillId="0" borderId="5" xfId="0" applyFont="1" applyBorder="1" applyAlignment="1">
      <alignment horizontal="left"/>
    </xf>
    <xf numFmtId="0" fontId="28" fillId="0" borderId="6" xfId="0" applyFont="1" applyBorder="1"/>
    <xf numFmtId="0" fontId="23" fillId="0" borderId="6" xfId="0" applyFont="1" applyBorder="1"/>
    <xf numFmtId="0" fontId="18" fillId="0" borderId="2" xfId="0" applyFont="1" applyBorder="1" applyAlignment="1">
      <alignment horizontal="center" wrapText="1"/>
    </xf>
    <xf numFmtId="0" fontId="18" fillId="0" borderId="3" xfId="0" applyFont="1" applyBorder="1" applyAlignment="1">
      <alignment horizontal="center" wrapText="1"/>
    </xf>
    <xf numFmtId="0" fontId="18" fillId="0" borderId="2" xfId="0" applyFont="1" applyBorder="1" applyAlignment="1">
      <alignment horizontal="left"/>
    </xf>
    <xf numFmtId="0" fontId="18" fillId="0" borderId="3" xfId="0" applyFont="1" applyBorder="1" applyAlignment="1">
      <alignment horizontal="left" wrapText="1"/>
    </xf>
    <xf numFmtId="0" fontId="60" fillId="0" borderId="3" xfId="0" applyFont="1" applyBorder="1" applyAlignment="1">
      <alignment horizontal="center" wrapText="1"/>
    </xf>
    <xf numFmtId="0" fontId="18" fillId="0" borderId="2" xfId="0" applyFont="1" applyBorder="1" applyAlignment="1">
      <alignment horizontal="left" wrapText="1"/>
    </xf>
    <xf numFmtId="0" fontId="18" fillId="0" borderId="5" xfId="0" applyFont="1" applyBorder="1" applyAlignment="1">
      <alignment horizontal="left"/>
    </xf>
    <xf numFmtId="0" fontId="18" fillId="0" borderId="5" xfId="0" applyFont="1" applyBorder="1" applyAlignment="1">
      <alignment horizontal="left" wrapText="1"/>
    </xf>
    <xf numFmtId="0" fontId="18" fillId="0" borderId="5" xfId="0" applyFont="1" applyBorder="1" applyAlignment="1">
      <alignment horizontal="center" wrapText="1"/>
    </xf>
    <xf numFmtId="0" fontId="18" fillId="0" borderId="4" xfId="0" applyFont="1" applyBorder="1" applyAlignment="1">
      <alignment horizontal="center" wrapText="1"/>
    </xf>
    <xf numFmtId="0" fontId="60" fillId="0" borderId="5" xfId="0" applyFont="1" applyBorder="1" applyAlignment="1">
      <alignment horizontal="center" wrapText="1"/>
    </xf>
    <xf numFmtId="0" fontId="18" fillId="0" borderId="4" xfId="0" applyFont="1" applyBorder="1" applyAlignment="1">
      <alignment horizontal="left"/>
    </xf>
    <xf numFmtId="0" fontId="18" fillId="0" borderId="5" xfId="0" applyFont="1" applyBorder="1" applyAlignment="1">
      <alignment horizontal="center"/>
    </xf>
    <xf numFmtId="3" fontId="18" fillId="0" borderId="5" xfId="0" applyNumberFormat="1" applyFont="1" applyBorder="1" applyAlignment="1">
      <alignment horizontal="right"/>
    </xf>
    <xf numFmtId="0" fontId="20" fillId="0" borderId="6" xfId="0" applyFont="1" applyBorder="1" applyAlignment="1">
      <alignment horizontal="left"/>
    </xf>
    <xf numFmtId="0" fontId="20" fillId="0" borderId="6" xfId="0" applyFont="1" applyBorder="1" applyAlignment="1">
      <alignment horizontal="left" vertical="center"/>
    </xf>
    <xf numFmtId="0" fontId="22" fillId="0" borderId="6" xfId="0" applyFont="1" applyBorder="1" applyAlignment="1">
      <alignment horizontal="center" vertical="center"/>
    </xf>
    <xf numFmtId="0" fontId="20" fillId="0" borderId="6" xfId="0" applyFont="1" applyBorder="1" applyAlignment="1">
      <alignment horizontal="center" vertical="center" wrapText="1"/>
    </xf>
    <xf numFmtId="0" fontId="20" fillId="0" borderId="6" xfId="0" applyFont="1" applyBorder="1" applyAlignment="1">
      <alignment horizontal="center" vertical="center"/>
    </xf>
    <xf numFmtId="0" fontId="64" fillId="0" borderId="6" xfId="0" applyFont="1" applyBorder="1" applyAlignment="1">
      <alignment horizontal="left" vertical="center" wrapText="1"/>
    </xf>
    <xf numFmtId="0" fontId="19" fillId="0" borderId="6" xfId="0" applyFont="1" applyBorder="1" applyAlignment="1">
      <alignment horizontal="left"/>
    </xf>
    <xf numFmtId="0" fontId="28" fillId="0" borderId="4" xfId="0" applyFont="1" applyBorder="1"/>
    <xf numFmtId="0" fontId="23" fillId="0" borderId="4" xfId="0" applyFont="1" applyBorder="1"/>
    <xf numFmtId="0" fontId="19" fillId="0" borderId="5" xfId="0" applyFont="1" applyBorder="1" applyAlignment="1">
      <alignment horizontal="left" wrapText="1"/>
    </xf>
    <xf numFmtId="0" fontId="22" fillId="0" borderId="14" xfId="0" applyFont="1" applyBorder="1" applyAlignment="1">
      <alignment horizontal="left"/>
    </xf>
    <xf numFmtId="0" fontId="22" fillId="0" borderId="39" xfId="0" applyFont="1" applyBorder="1" applyAlignment="1">
      <alignment horizontal="left"/>
    </xf>
    <xf numFmtId="0" fontId="22" fillId="0" borderId="39" xfId="0" applyFont="1" applyBorder="1" applyAlignment="1">
      <alignment horizontal="center"/>
    </xf>
    <xf numFmtId="0" fontId="60" fillId="0" borderId="4" xfId="0" applyFont="1" applyBorder="1" applyAlignment="1">
      <alignment horizontal="left"/>
    </xf>
    <xf numFmtId="0" fontId="22" fillId="0" borderId="40" xfId="0" applyFont="1" applyBorder="1" applyAlignment="1">
      <alignment horizontal="left"/>
    </xf>
    <xf numFmtId="0" fontId="22" fillId="0" borderId="40" xfId="0" applyFont="1" applyBorder="1" applyAlignment="1">
      <alignment horizontal="center"/>
    </xf>
    <xf numFmtId="0" fontId="0" fillId="0" borderId="3" xfId="0" applyBorder="1"/>
    <xf numFmtId="0" fontId="28" fillId="0" borderId="3" xfId="0" applyFont="1" applyBorder="1"/>
    <xf numFmtId="0" fontId="22" fillId="0" borderId="10" xfId="0" applyFont="1" applyBorder="1" applyAlignment="1">
      <alignment horizontal="center"/>
    </xf>
    <xf numFmtId="0" fontId="28" fillId="0" borderId="2" xfId="0" applyFont="1" applyBorder="1" applyAlignment="1">
      <alignment horizontal="center" wrapText="1"/>
    </xf>
    <xf numFmtId="0" fontId="19" fillId="0" borderId="0" xfId="0" applyFont="1" applyAlignment="1">
      <alignment horizontal="center" vertical="center" wrapText="1"/>
    </xf>
    <xf numFmtId="0" fontId="0" fillId="0" borderId="2" xfId="0" applyBorder="1" applyAlignment="1">
      <alignment horizont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9" fillId="0" borderId="4" xfId="0" applyFont="1" applyBorder="1" applyAlignment="1">
      <alignment horizontal="left" vertical="center" wrapText="1"/>
    </xf>
    <xf numFmtId="0" fontId="19" fillId="0" borderId="5" xfId="0" applyFont="1" applyBorder="1" applyAlignment="1">
      <alignment horizontal="left" vertical="center"/>
    </xf>
    <xf numFmtId="3" fontId="19" fillId="0" borderId="5" xfId="0" applyNumberFormat="1" applyFont="1" applyBorder="1" applyAlignment="1">
      <alignment horizontal="left" vertical="center"/>
    </xf>
    <xf numFmtId="0" fontId="60" fillId="0" borderId="5" xfId="0" applyFont="1" applyBorder="1" applyAlignment="1">
      <alignment horizontal="left" vertical="center"/>
    </xf>
    <xf numFmtId="0" fontId="19" fillId="0" borderId="14" xfId="0" applyFont="1" applyBorder="1" applyAlignment="1">
      <alignment horizontal="left" wrapText="1"/>
    </xf>
    <xf numFmtId="0" fontId="19" fillId="0" borderId="19" xfId="0" applyFont="1" applyBorder="1" applyAlignment="1">
      <alignment horizontal="left"/>
    </xf>
    <xf numFmtId="0" fontId="19" fillId="0" borderId="19" xfId="0" applyFont="1" applyBorder="1" applyAlignment="1">
      <alignment horizontal="right"/>
    </xf>
    <xf numFmtId="0" fontId="60" fillId="0" borderId="19" xfId="0" applyFont="1" applyBorder="1" applyAlignment="1">
      <alignment horizontal="left"/>
    </xf>
    <xf numFmtId="0" fontId="19" fillId="0" borderId="19" xfId="0" applyFont="1" applyBorder="1" applyAlignment="1">
      <alignment horizontal="left" wrapText="1"/>
    </xf>
    <xf numFmtId="0" fontId="28" fillId="0" borderId="6" xfId="0" applyFont="1" applyBorder="1" applyAlignment="1">
      <alignment horizontal="center"/>
    </xf>
    <xf numFmtId="0" fontId="28" fillId="0" borderId="0" xfId="0" applyFont="1"/>
    <xf numFmtId="0" fontId="23" fillId="0" borderId="0" xfId="0" applyFont="1" applyAlignment="1">
      <alignment horizontal="center" vertical="center" wrapText="1"/>
    </xf>
    <xf numFmtId="0" fontId="15" fillId="4" borderId="6" xfId="0" applyFont="1" applyFill="1" applyBorder="1" applyAlignment="1">
      <alignment vertical="center" wrapText="1"/>
    </xf>
    <xf numFmtId="0" fontId="18" fillId="0" borderId="5" xfId="0" applyFont="1" applyBorder="1" applyAlignment="1">
      <alignment horizontal="left" vertical="center" wrapText="1"/>
    </xf>
    <xf numFmtId="0" fontId="18" fillId="0" borderId="14" xfId="0" applyFont="1" applyBorder="1" applyAlignment="1">
      <alignment horizontal="right" vertical="center" wrapText="1"/>
    </xf>
    <xf numFmtId="0" fontId="18" fillId="0" borderId="19" xfId="0" applyFont="1" applyBorder="1" applyAlignment="1">
      <alignment horizontal="right" vertical="center" wrapText="1"/>
    </xf>
    <xf numFmtId="0" fontId="18" fillId="0" borderId="6" xfId="0" applyFont="1" applyBorder="1" applyAlignment="1">
      <alignment horizontal="right" vertical="center" wrapText="1"/>
    </xf>
    <xf numFmtId="0" fontId="18" fillId="0" borderId="6" xfId="0" applyFont="1" applyBorder="1" applyAlignment="1">
      <alignment horizontal="center" vertical="center" wrapText="1"/>
    </xf>
    <xf numFmtId="0" fontId="18" fillId="0" borderId="6" xfId="0" applyFont="1" applyBorder="1" applyAlignment="1">
      <alignment vertical="center" wrapText="1"/>
    </xf>
    <xf numFmtId="0" fontId="15" fillId="0" borderId="16" xfId="0" applyFont="1" applyBorder="1" applyAlignment="1">
      <alignment horizontal="right" vertical="center"/>
    </xf>
    <xf numFmtId="0" fontId="13" fillId="4" borderId="6" xfId="0" applyFont="1" applyFill="1" applyBorder="1" applyAlignment="1">
      <alignment horizontal="center" vertical="center" wrapText="1"/>
    </xf>
    <xf numFmtId="0" fontId="19" fillId="0" borderId="3" xfId="0" applyFont="1" applyBorder="1" applyAlignment="1">
      <alignment horizontal="right" wrapText="1"/>
    </xf>
    <xf numFmtId="0" fontId="18" fillId="8" borderId="3" xfId="0" applyFont="1" applyFill="1" applyBorder="1" applyAlignment="1">
      <alignment horizontal="right" vertical="center" wrapText="1"/>
    </xf>
    <xf numFmtId="0" fontId="18" fillId="8" borderId="2" xfId="0" applyFont="1" applyFill="1" applyBorder="1" applyAlignment="1">
      <alignment horizontal="right" vertical="center" wrapText="1"/>
    </xf>
    <xf numFmtId="0" fontId="18" fillId="6" borderId="3" xfId="0" applyFont="1" applyFill="1" applyBorder="1" applyAlignment="1">
      <alignment horizontal="left" vertical="center" wrapText="1"/>
    </xf>
    <xf numFmtId="0" fontId="18" fillId="0" borderId="11" xfId="0" applyFont="1" applyBorder="1" applyAlignment="1">
      <alignment horizontal="right" vertical="center" wrapText="1"/>
    </xf>
    <xf numFmtId="0" fontId="40" fillId="6" borderId="11" xfId="0" applyFont="1" applyFill="1" applyBorder="1" applyAlignment="1">
      <alignment horizontal="right" vertical="center" wrapText="1"/>
    </xf>
    <xf numFmtId="0" fontId="18" fillId="8" borderId="11" xfId="0" applyFont="1" applyFill="1" applyBorder="1" applyAlignment="1">
      <alignment horizontal="right" vertical="center" wrapText="1"/>
    </xf>
    <xf numFmtId="0" fontId="18" fillId="8" borderId="2"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20" fillId="8" borderId="2" xfId="0" applyFont="1" applyFill="1" applyBorder="1" applyAlignment="1">
      <alignment horizontal="center" wrapText="1"/>
    </xf>
    <xf numFmtId="0" fontId="19" fillId="0" borderId="4" xfId="0" applyFont="1" applyBorder="1" applyAlignment="1">
      <alignment horizontal="right" wrapText="1"/>
    </xf>
    <xf numFmtId="0" fontId="15" fillId="0" borderId="20" xfId="0" applyFont="1" applyBorder="1" applyAlignment="1">
      <alignment vertical="center" wrapText="1"/>
    </xf>
    <xf numFmtId="0" fontId="40" fillId="6" borderId="6" xfId="0" applyFont="1" applyFill="1" applyBorder="1" applyAlignment="1">
      <alignment horizontal="right" vertical="center" wrapText="1"/>
    </xf>
    <xf numFmtId="0" fontId="40" fillId="0" borderId="6" xfId="0" applyFont="1" applyBorder="1" applyAlignment="1">
      <alignment horizontal="right" vertical="center" wrapText="1"/>
    </xf>
    <xf numFmtId="0" fontId="18" fillId="8" borderId="4"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20" fillId="6" borderId="2" xfId="0" applyFont="1" applyFill="1" applyBorder="1" applyAlignment="1">
      <alignment horizontal="center" wrapText="1"/>
    </xf>
    <xf numFmtId="0" fontId="18" fillId="8" borderId="4" xfId="0" applyFont="1" applyFill="1" applyBorder="1" applyAlignment="1">
      <alignment horizontal="left" vertical="center" wrapText="1"/>
    </xf>
    <xf numFmtId="0" fontId="18" fillId="8" borderId="4" xfId="0" applyFont="1" applyFill="1" applyBorder="1" applyAlignment="1">
      <alignment horizontal="right" vertical="center" wrapText="1"/>
    </xf>
    <xf numFmtId="0" fontId="18" fillId="0" borderId="0" xfId="0" applyFont="1" applyAlignment="1">
      <alignment horizontal="right" vertical="center" wrapText="1"/>
    </xf>
    <xf numFmtId="0" fontId="40" fillId="0" borderId="0" xfId="0" applyFont="1" applyAlignment="1">
      <alignment horizontal="right" vertical="center" wrapText="1"/>
    </xf>
    <xf numFmtId="0" fontId="40" fillId="6" borderId="0" xfId="0" applyFont="1" applyFill="1" applyAlignment="1">
      <alignment horizontal="right" vertical="center" wrapText="1"/>
    </xf>
    <xf numFmtId="0" fontId="0" fillId="0" borderId="6" xfId="0" applyBorder="1" applyAlignment="1">
      <alignment wrapText="1"/>
    </xf>
    <xf numFmtId="0" fontId="18" fillId="0" borderId="16" xfId="0" applyFont="1" applyBorder="1" applyAlignment="1">
      <alignment horizontal="right" vertical="center" wrapText="1"/>
    </xf>
    <xf numFmtId="0" fontId="19" fillId="6" borderId="4" xfId="0" applyFont="1" applyFill="1" applyBorder="1" applyAlignment="1">
      <alignment horizontal="right" wrapText="1"/>
    </xf>
    <xf numFmtId="0" fontId="19" fillId="0" borderId="14" xfId="0" applyFont="1" applyBorder="1" applyAlignment="1">
      <alignment horizontal="right"/>
    </xf>
    <xf numFmtId="0" fontId="19" fillId="0" borderId="16" xfId="0" applyFont="1" applyBorder="1" applyAlignment="1">
      <alignment horizontal="right"/>
    </xf>
    <xf numFmtId="0" fontId="0" fillId="6" borderId="6" xfId="0" applyFill="1" applyBorder="1" applyAlignment="1">
      <alignment wrapText="1"/>
    </xf>
    <xf numFmtId="0" fontId="19" fillId="6" borderId="5" xfId="0" applyFont="1" applyFill="1" applyBorder="1" applyAlignment="1">
      <alignment horizontal="right"/>
    </xf>
    <xf numFmtId="0" fontId="19" fillId="0" borderId="5" xfId="0" applyFont="1" applyBorder="1" applyAlignment="1">
      <alignment horizontal="right" wrapText="1"/>
    </xf>
    <xf numFmtId="0" fontId="19" fillId="8" borderId="4" xfId="0" applyFont="1" applyFill="1" applyBorder="1" applyAlignment="1">
      <alignment horizontal="center"/>
    </xf>
    <xf numFmtId="0" fontId="19" fillId="8" borderId="5" xfId="0" applyFont="1" applyFill="1" applyBorder="1" applyAlignment="1">
      <alignment horizontal="center"/>
    </xf>
    <xf numFmtId="0" fontId="22" fillId="6" borderId="2" xfId="0" applyFont="1" applyFill="1" applyBorder="1" applyAlignment="1">
      <alignment horizontal="center"/>
    </xf>
    <xf numFmtId="0" fontId="19" fillId="6" borderId="5" xfId="0" applyFont="1" applyFill="1" applyBorder="1" applyAlignment="1">
      <alignment horizontal="right" wrapText="1"/>
    </xf>
    <xf numFmtId="0" fontId="19" fillId="8" borderId="4" xfId="0" applyFont="1" applyFill="1" applyBorder="1" applyAlignment="1">
      <alignment horizontal="right"/>
    </xf>
    <xf numFmtId="0" fontId="19" fillId="6" borderId="9" xfId="0" applyFont="1" applyFill="1" applyBorder="1" applyAlignment="1">
      <alignment horizontal="right" wrapText="1"/>
    </xf>
    <xf numFmtId="0" fontId="19" fillId="6" borderId="2" xfId="0" applyFont="1" applyFill="1" applyBorder="1" applyAlignment="1">
      <alignment horizontal="right" wrapText="1"/>
    </xf>
    <xf numFmtId="0" fontId="0" fillId="0" borderId="20" xfId="0" applyBorder="1"/>
    <xf numFmtId="0" fontId="0" fillId="6" borderId="0" xfId="0" applyFill="1" applyAlignment="1">
      <alignment wrapText="1"/>
    </xf>
    <xf numFmtId="0" fontId="68" fillId="0" borderId="0" xfId="0" applyFont="1" applyAlignment="1">
      <alignment horizontal="justify" vertical="center"/>
    </xf>
    <xf numFmtId="0" fontId="23" fillId="0" borderId="6" xfId="0" applyFont="1" applyBorder="1" applyAlignment="1">
      <alignment horizontal="center" vertical="center" wrapText="1"/>
    </xf>
    <xf numFmtId="0" fontId="54" fillId="0" borderId="2" xfId="0" applyFont="1" applyBorder="1" applyAlignment="1">
      <alignment horizontal="right" wrapText="1"/>
    </xf>
    <xf numFmtId="0" fontId="40" fillId="0" borderId="2" xfId="0" applyFont="1" applyBorder="1" applyAlignment="1">
      <alignment horizontal="right" vertical="center" wrapText="1"/>
    </xf>
    <xf numFmtId="0" fontId="71" fillId="0" borderId="2" xfId="0" applyFont="1" applyBorder="1" applyAlignment="1">
      <alignment horizontal="right" vertical="center" wrapText="1"/>
    </xf>
    <xf numFmtId="2" fontId="13" fillId="0" borderId="2" xfId="0" applyNumberFormat="1" applyFont="1" applyBorder="1" applyAlignment="1">
      <alignment vertical="center" wrapText="1"/>
    </xf>
    <xf numFmtId="9" fontId="18" fillId="0" borderId="3" xfId="0" applyNumberFormat="1" applyFont="1" applyBorder="1" applyAlignment="1">
      <alignment horizontal="right" vertical="center" wrapText="1"/>
    </xf>
    <xf numFmtId="0" fontId="40" fillId="6" borderId="2" xfId="0" applyFont="1" applyFill="1" applyBorder="1" applyAlignment="1">
      <alignment horizontal="center" wrapText="1"/>
    </xf>
    <xf numFmtId="0" fontId="40" fillId="6" borderId="3" xfId="0" applyFont="1" applyFill="1" applyBorder="1" applyAlignment="1">
      <alignment horizontal="center" wrapText="1"/>
    </xf>
    <xf numFmtId="0" fontId="40" fillId="6" borderId="2"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5" fillId="4" borderId="2" xfId="0" applyFont="1" applyFill="1" applyBorder="1" applyAlignment="1">
      <alignment vertical="center" wrapText="1"/>
    </xf>
    <xf numFmtId="10" fontId="18" fillId="0" borderId="5" xfId="0" applyNumberFormat="1" applyFont="1" applyBorder="1" applyAlignment="1">
      <alignment horizontal="right" vertical="center" wrapText="1"/>
    </xf>
    <xf numFmtId="9" fontId="18" fillId="0" borderId="5" xfId="0" applyNumberFormat="1" applyFont="1" applyBorder="1" applyAlignment="1">
      <alignment horizontal="right" vertical="center" wrapText="1"/>
    </xf>
    <xf numFmtId="0" fontId="13" fillId="6" borderId="2" xfId="0" applyFont="1" applyFill="1" applyBorder="1" applyAlignment="1">
      <alignment horizontal="center" vertical="center" wrapText="1"/>
    </xf>
    <xf numFmtId="0" fontId="0" fillId="0" borderId="6" xfId="0" applyBorder="1" applyAlignment="1">
      <alignment horizontal="center"/>
    </xf>
    <xf numFmtId="0" fontId="15" fillId="4" borderId="6" xfId="0" applyFont="1" applyFill="1" applyBorder="1" applyAlignment="1">
      <alignment horizontal="center" vertical="center" wrapText="1"/>
    </xf>
    <xf numFmtId="0" fontId="59" fillId="0" borderId="6" xfId="0" applyFont="1" applyBorder="1" applyAlignment="1">
      <alignment horizontal="right" vertical="center" wrapText="1"/>
    </xf>
    <xf numFmtId="10" fontId="18" fillId="0" borderId="3" xfId="0" applyNumberFormat="1" applyFont="1" applyBorder="1" applyAlignment="1">
      <alignment horizontal="left" vertical="center" wrapText="1"/>
    </xf>
    <xf numFmtId="0" fontId="19" fillId="0" borderId="0" xfId="0" applyFont="1" applyAlignment="1">
      <alignment horizontal="right" wrapText="1"/>
    </xf>
    <xf numFmtId="0" fontId="18" fillId="8" borderId="5" xfId="0" applyFont="1" applyFill="1" applyBorder="1" applyAlignment="1">
      <alignment horizontal="right" vertical="center" wrapText="1"/>
    </xf>
    <xf numFmtId="10" fontId="18" fillId="0" borderId="5" xfId="0" applyNumberFormat="1" applyFont="1" applyBorder="1" applyAlignment="1">
      <alignment horizontal="left" vertical="center" wrapText="1"/>
    </xf>
    <xf numFmtId="1" fontId="18" fillId="0" borderId="4" xfId="0" applyNumberFormat="1" applyFont="1" applyBorder="1" applyAlignment="1">
      <alignment horizontal="right" vertical="center" wrapText="1"/>
    </xf>
    <xf numFmtId="0" fontId="18" fillId="0" borderId="11" xfId="0" applyFont="1" applyBorder="1" applyAlignment="1">
      <alignment horizontal="center" vertical="center" wrapText="1"/>
    </xf>
    <xf numFmtId="0" fontId="59" fillId="0" borderId="6" xfId="0" applyFont="1" applyBorder="1" applyAlignment="1">
      <alignment vertical="center" wrapText="1"/>
    </xf>
    <xf numFmtId="0" fontId="18" fillId="0" borderId="6" xfId="2" applyNumberFormat="1" applyFont="1" applyFill="1" applyBorder="1" applyAlignment="1">
      <alignment horizontal="right" vertical="center" wrapText="1"/>
    </xf>
    <xf numFmtId="0" fontId="18" fillId="6" borderId="6" xfId="0" applyFont="1" applyFill="1" applyBorder="1" applyAlignment="1">
      <alignment horizontal="left" vertical="center" wrapText="1"/>
    </xf>
    <xf numFmtId="0" fontId="18" fillId="0" borderId="0" xfId="0" applyFont="1" applyAlignment="1">
      <alignment vertical="center" wrapText="1"/>
    </xf>
    <xf numFmtId="9" fontId="18" fillId="0" borderId="6" xfId="0" applyNumberFormat="1" applyFont="1" applyBorder="1" applyAlignment="1">
      <alignment vertical="center" wrapText="1"/>
    </xf>
    <xf numFmtId="0" fontId="18" fillId="0" borderId="2" xfId="0" applyFont="1" applyBorder="1" applyAlignment="1">
      <alignment horizontal="left" vertical="center" wrapText="1"/>
    </xf>
    <xf numFmtId="0" fontId="20" fillId="6" borderId="3" xfId="0" applyFont="1" applyFill="1" applyBorder="1" applyAlignment="1">
      <alignment horizontal="right" vertical="center" wrapText="1"/>
    </xf>
    <xf numFmtId="164" fontId="20" fillId="6" borderId="3" xfId="0" applyNumberFormat="1" applyFont="1" applyFill="1" applyBorder="1" applyAlignment="1">
      <alignment horizontal="right" vertical="center" wrapText="1"/>
    </xf>
    <xf numFmtId="0" fontId="19" fillId="0" borderId="6" xfId="0" applyFont="1" applyBorder="1" applyAlignment="1">
      <alignment horizontal="right" wrapText="1"/>
    </xf>
    <xf numFmtId="10" fontId="18" fillId="0" borderId="6" xfId="0" applyNumberFormat="1" applyFont="1" applyBorder="1" applyAlignment="1">
      <alignment horizontal="right" vertical="center" wrapText="1"/>
    </xf>
    <xf numFmtId="0" fontId="0" fillId="0" borderId="0" xfId="0" applyAlignment="1">
      <alignment horizontal="right" wrapText="1"/>
    </xf>
    <xf numFmtId="0" fontId="0" fillId="0" borderId="6" xfId="0" applyBorder="1" applyAlignment="1">
      <alignment horizontal="right" wrapText="1"/>
    </xf>
    <xf numFmtId="0" fontId="18" fillId="0" borderId="6" xfId="0" applyFont="1" applyBorder="1" applyAlignment="1">
      <alignment vertical="top" wrapText="1"/>
    </xf>
    <xf numFmtId="0" fontId="0" fillId="0" borderId="37" xfId="0" applyBorder="1" applyAlignment="1">
      <alignment wrapText="1"/>
    </xf>
    <xf numFmtId="0" fontId="0" fillId="0" borderId="6" xfId="0" applyBorder="1" applyAlignment="1">
      <alignment horizontal="right"/>
    </xf>
    <xf numFmtId="10" fontId="0" fillId="0" borderId="6" xfId="0" applyNumberFormat="1" applyBorder="1" applyAlignment="1">
      <alignment horizontal="right"/>
    </xf>
    <xf numFmtId="10" fontId="18" fillId="6" borderId="6" xfId="0" applyNumberFormat="1" applyFont="1" applyFill="1" applyBorder="1" applyAlignment="1">
      <alignment horizontal="left" vertical="center" wrapText="1"/>
    </xf>
    <xf numFmtId="0" fontId="0" fillId="0" borderId="0" xfId="0" applyAlignment="1">
      <alignment horizontal="justify" vertical="center"/>
    </xf>
    <xf numFmtId="0" fontId="0" fillId="0" borderId="6" xfId="0" applyBorder="1" applyAlignment="1">
      <alignment horizontal="center" vertical="center" wrapText="1"/>
    </xf>
    <xf numFmtId="0" fontId="0" fillId="0" borderId="6" xfId="0" applyBorder="1" applyAlignment="1">
      <alignment vertical="center" wrapText="1"/>
    </xf>
    <xf numFmtId="0" fontId="0" fillId="0" borderId="6" xfId="0" applyBorder="1" applyAlignment="1">
      <alignment vertical="center"/>
    </xf>
    <xf numFmtId="0" fontId="11" fillId="6" borderId="0" xfId="0" applyFont="1" applyFill="1" applyAlignment="1">
      <alignment wrapText="1"/>
    </xf>
    <xf numFmtId="0" fontId="0" fillId="0" borderId="0" xfId="0" applyAlignment="1">
      <alignment horizontal="justify"/>
    </xf>
    <xf numFmtId="0" fontId="18" fillId="0" borderId="0" xfId="0" applyFont="1" applyAlignment="1">
      <alignment horizontal="justify" vertical="center"/>
    </xf>
    <xf numFmtId="0" fontId="34" fillId="0" borderId="0" xfId="0" applyFont="1" applyAlignment="1">
      <alignment vertical="center"/>
    </xf>
    <xf numFmtId="0" fontId="23" fillId="6" borderId="6" xfId="0" applyFont="1" applyFill="1" applyBorder="1" applyAlignment="1">
      <alignment horizontal="center" vertical="center" wrapText="1"/>
    </xf>
    <xf numFmtId="0" fontId="15" fillId="0" borderId="6" xfId="0" applyFont="1" applyBorder="1" applyAlignment="1">
      <alignment horizontal="center" vertical="center" wrapText="1"/>
    </xf>
    <xf numFmtId="0" fontId="18" fillId="6" borderId="2" xfId="0" applyFont="1" applyFill="1" applyBorder="1" applyAlignment="1">
      <alignment horizontal="center" vertical="center" wrapText="1"/>
    </xf>
    <xf numFmtId="164" fontId="18" fillId="6" borderId="3" xfId="0" applyNumberFormat="1" applyFont="1" applyFill="1" applyBorder="1" applyAlignment="1">
      <alignment horizontal="center" vertical="center" wrapText="1"/>
    </xf>
    <xf numFmtId="0" fontId="18" fillId="6" borderId="3" xfId="0" applyFont="1" applyFill="1" applyBorder="1" applyAlignment="1">
      <alignment horizontal="center" vertical="center" wrapText="1"/>
    </xf>
    <xf numFmtId="1" fontId="18" fillId="6" borderId="3" xfId="0" applyNumberFormat="1" applyFont="1" applyFill="1" applyBorder="1" applyAlignment="1">
      <alignment horizontal="center" vertical="center" wrapText="1"/>
    </xf>
    <xf numFmtId="164" fontId="15" fillId="0" borderId="6" xfId="0" applyNumberFormat="1" applyFont="1" applyBorder="1" applyAlignment="1">
      <alignment horizontal="center" vertical="center" wrapText="1"/>
    </xf>
    <xf numFmtId="0" fontId="15" fillId="6" borderId="6" xfId="0" applyFont="1" applyFill="1" applyBorder="1" applyAlignment="1">
      <alignment horizontal="center" vertical="center" wrapText="1"/>
    </xf>
    <xf numFmtId="0" fontId="18" fillId="13" borderId="2" xfId="0" applyFont="1" applyFill="1" applyBorder="1" applyAlignment="1">
      <alignment horizontal="center" vertical="center" wrapText="1"/>
    </xf>
    <xf numFmtId="0" fontId="18" fillId="13" borderId="3" xfId="0" applyFont="1" applyFill="1" applyBorder="1" applyAlignment="1">
      <alignment horizontal="center" vertical="center" wrapText="1"/>
    </xf>
    <xf numFmtId="0" fontId="0" fillId="6" borderId="0" xfId="0" applyFill="1" applyAlignment="1">
      <alignment horizontal="center"/>
    </xf>
    <xf numFmtId="0" fontId="18" fillId="0" borderId="6" xfId="0" applyFont="1" applyBorder="1" applyAlignment="1">
      <alignment horizontal="center" vertical="top" wrapText="1"/>
    </xf>
    <xf numFmtId="0" fontId="18" fillId="6" borderId="6" xfId="0" applyFont="1" applyFill="1" applyBorder="1" applyAlignment="1">
      <alignment horizontal="center" vertical="center" wrapText="1"/>
    </xf>
    <xf numFmtId="164" fontId="0" fillId="0" borderId="6" xfId="0" applyNumberFormat="1" applyBorder="1" applyAlignment="1">
      <alignment horizontal="center"/>
    </xf>
    <xf numFmtId="0" fontId="18" fillId="6" borderId="4" xfId="0" applyFont="1" applyFill="1" applyBorder="1" applyAlignment="1">
      <alignment horizontal="center" vertical="center" wrapText="1"/>
    </xf>
    <xf numFmtId="164" fontId="18" fillId="6" borderId="5" xfId="0" applyNumberFormat="1" applyFont="1" applyFill="1" applyBorder="1" applyAlignment="1">
      <alignment horizontal="center" vertical="center" wrapText="1"/>
    </xf>
    <xf numFmtId="0" fontId="18" fillId="6" borderId="5" xfId="0" applyFont="1" applyFill="1" applyBorder="1" applyAlignment="1">
      <alignment horizontal="center" vertical="center" wrapText="1"/>
    </xf>
    <xf numFmtId="1" fontId="18" fillId="6" borderId="5" xfId="0" applyNumberFormat="1" applyFont="1" applyFill="1" applyBorder="1" applyAlignment="1">
      <alignment horizontal="center" vertical="center" wrapText="1"/>
    </xf>
    <xf numFmtId="0" fontId="18" fillId="13" borderId="4" xfId="0" applyFont="1" applyFill="1" applyBorder="1" applyAlignment="1">
      <alignment horizontal="center" vertical="center" wrapText="1"/>
    </xf>
    <xf numFmtId="0" fontId="18" fillId="13" borderId="5" xfId="0" applyFont="1" applyFill="1" applyBorder="1" applyAlignment="1">
      <alignment horizontal="center" vertical="center" wrapText="1"/>
    </xf>
    <xf numFmtId="10" fontId="18" fillId="6" borderId="3" xfId="0" applyNumberFormat="1" applyFont="1" applyFill="1" applyBorder="1" applyAlignment="1">
      <alignment horizontal="center" vertical="center" wrapText="1"/>
    </xf>
    <xf numFmtId="10" fontId="18" fillId="6" borderId="5" xfId="0" applyNumberFormat="1" applyFont="1" applyFill="1" applyBorder="1" applyAlignment="1">
      <alignment horizontal="center" vertical="center" wrapText="1"/>
    </xf>
    <xf numFmtId="0" fontId="0" fillId="13" borderId="0" xfId="0" applyFill="1" applyAlignment="1">
      <alignment horizontal="center"/>
    </xf>
    <xf numFmtId="9" fontId="18" fillId="6" borderId="5" xfId="0" applyNumberFormat="1" applyFont="1" applyFill="1" applyBorder="1" applyAlignment="1">
      <alignment horizontal="center" vertical="center" wrapText="1"/>
    </xf>
    <xf numFmtId="0" fontId="18" fillId="4" borderId="6" xfId="0" applyFont="1" applyFill="1" applyBorder="1" applyAlignment="1">
      <alignment horizontal="center" vertical="top" wrapText="1"/>
    </xf>
    <xf numFmtId="0" fontId="67" fillId="0" borderId="16" xfId="0" applyFont="1" applyBorder="1" applyAlignment="1">
      <alignment horizontal="right"/>
    </xf>
    <xf numFmtId="0" fontId="42" fillId="0" borderId="16" xfId="0" applyFont="1" applyBorder="1"/>
    <xf numFmtId="0" fontId="73" fillId="0" borderId="2" xfId="0" applyFont="1" applyBorder="1" applyAlignment="1">
      <alignment horizontal="left" vertical="top" wrapText="1"/>
    </xf>
    <xf numFmtId="0" fontId="74" fillId="0" borderId="2" xfId="0" applyFont="1" applyBorder="1" applyAlignment="1">
      <alignment horizontal="left" vertical="top" wrapText="1"/>
    </xf>
    <xf numFmtId="0" fontId="75" fillId="0" borderId="2" xfId="0" applyFont="1" applyBorder="1" applyAlignment="1">
      <alignment horizontal="left" vertical="top" wrapText="1"/>
    </xf>
    <xf numFmtId="0" fontId="75" fillId="0" borderId="3" xfId="0" applyFont="1" applyBorder="1" applyAlignment="1">
      <alignment horizontal="left" vertical="top" wrapText="1"/>
    </xf>
    <xf numFmtId="0" fontId="75" fillId="0" borderId="3" xfId="0" applyFont="1" applyBorder="1" applyAlignment="1">
      <alignment horizontal="right" vertical="top" wrapText="1"/>
    </xf>
    <xf numFmtId="0" fontId="75" fillId="0" borderId="4" xfId="0" applyFont="1" applyBorder="1" applyAlignment="1">
      <alignment horizontal="left" vertical="top" wrapText="1"/>
    </xf>
    <xf numFmtId="0" fontId="75" fillId="0" borderId="5" xfId="0" applyFont="1" applyBorder="1" applyAlignment="1">
      <alignment horizontal="right" vertical="top" wrapText="1"/>
    </xf>
    <xf numFmtId="0" fontId="76" fillId="0" borderId="6" xfId="0" applyFont="1" applyBorder="1" applyAlignment="1">
      <alignment vertical="top" wrapText="1"/>
    </xf>
    <xf numFmtId="0" fontId="42" fillId="0" borderId="0" xfId="0" applyFont="1" applyAlignment="1">
      <alignment vertical="top"/>
    </xf>
    <xf numFmtId="49" fontId="75" fillId="0" borderId="5" xfId="0" applyNumberFormat="1" applyFont="1" applyBorder="1" applyAlignment="1">
      <alignment horizontal="right" vertical="top" wrapText="1"/>
    </xf>
    <xf numFmtId="0" fontId="42" fillId="0" borderId="0" xfId="0" applyFont="1"/>
    <xf numFmtId="0" fontId="34" fillId="0" borderId="2" xfId="0" applyFont="1" applyBorder="1" applyAlignment="1">
      <alignment horizontal="left" vertical="top" wrapText="1"/>
    </xf>
    <xf numFmtId="0" fontId="18" fillId="0" borderId="3" xfId="0" applyFont="1" applyBorder="1" applyAlignment="1">
      <alignment horizontal="left" vertical="top" wrapText="1"/>
    </xf>
    <xf numFmtId="0" fontId="18" fillId="0" borderId="4" xfId="0" applyFont="1" applyBorder="1" applyAlignment="1">
      <alignment horizontal="left" vertical="top" wrapText="1"/>
    </xf>
    <xf numFmtId="0" fontId="18" fillId="0" borderId="5" xfId="0" applyFont="1" applyBorder="1" applyAlignment="1">
      <alignment horizontal="left" vertical="top" wrapText="1"/>
    </xf>
    <xf numFmtId="0" fontId="18" fillId="0" borderId="5" xfId="0" applyFont="1" applyBorder="1" applyAlignment="1">
      <alignment horizontal="right" vertical="top" wrapText="1"/>
    </xf>
    <xf numFmtId="16" fontId="18" fillId="0" borderId="5" xfId="0" applyNumberFormat="1" applyFont="1" applyBorder="1" applyAlignment="1">
      <alignment horizontal="right" vertical="top" wrapText="1"/>
    </xf>
    <xf numFmtId="0" fontId="0" fillId="24" borderId="21" xfId="0" applyFill="1" applyBorder="1" applyAlignment="1">
      <alignment horizontal="center" wrapText="1"/>
    </xf>
    <xf numFmtId="0" fontId="0" fillId="0" borderId="23" xfId="0" applyBorder="1"/>
    <xf numFmtId="0" fontId="0" fillId="4" borderId="2" xfId="0" applyFill="1" applyBorder="1" applyAlignment="1">
      <alignment horizontal="center"/>
    </xf>
    <xf numFmtId="0" fontId="18" fillId="4" borderId="2" xfId="0" applyFont="1" applyFill="1" applyBorder="1" applyAlignment="1">
      <alignment horizontal="center" vertical="center" wrapText="1"/>
    </xf>
    <xf numFmtId="0" fontId="0" fillId="24" borderId="6" xfId="0" applyFill="1" applyBorder="1" applyAlignment="1">
      <alignment wrapText="1"/>
    </xf>
    <xf numFmtId="0" fontId="18" fillId="4" borderId="11"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3" fillId="6" borderId="2" xfId="0" applyFont="1" applyFill="1" applyBorder="1" applyAlignment="1">
      <alignment horizontal="center"/>
    </xf>
    <xf numFmtId="0" fontId="19" fillId="12" borderId="2" xfId="0" applyFont="1" applyFill="1" applyBorder="1" applyAlignment="1">
      <alignment horizontal="center"/>
    </xf>
    <xf numFmtId="0" fontId="19" fillId="12" borderId="3" xfId="0" applyFont="1" applyFill="1" applyBorder="1" applyAlignment="1">
      <alignment horizontal="center"/>
    </xf>
    <xf numFmtId="0" fontId="19" fillId="25" borderId="3" xfId="0" applyFont="1" applyFill="1" applyBorder="1" applyAlignment="1">
      <alignment horizontal="center"/>
    </xf>
    <xf numFmtId="0" fontId="19" fillId="12" borderId="4" xfId="0" applyFont="1" applyFill="1" applyBorder="1" applyAlignment="1">
      <alignment horizontal="center"/>
    </xf>
    <xf numFmtId="0" fontId="19" fillId="12" borderId="5" xfId="0" applyFont="1" applyFill="1" applyBorder="1" applyAlignment="1">
      <alignment horizontal="center"/>
    </xf>
    <xf numFmtId="0" fontId="19" fillId="25" borderId="5" xfId="0" applyFont="1" applyFill="1" applyBorder="1" applyAlignment="1">
      <alignment horizontal="center"/>
    </xf>
    <xf numFmtId="0" fontId="19" fillId="25" borderId="2" xfId="0" applyFont="1" applyFill="1" applyBorder="1" applyAlignment="1">
      <alignment horizontal="center"/>
    </xf>
    <xf numFmtId="0" fontId="71" fillId="6" borderId="2" xfId="0" applyFont="1" applyFill="1" applyBorder="1" applyAlignment="1">
      <alignment horizontal="center"/>
    </xf>
    <xf numFmtId="0" fontId="19" fillId="17" borderId="2" xfId="0" applyFont="1" applyFill="1" applyBorder="1" applyAlignment="1">
      <alignment horizontal="center"/>
    </xf>
    <xf numFmtId="0" fontId="19" fillId="17" borderId="3" xfId="0" applyFont="1" applyFill="1" applyBorder="1" applyAlignment="1">
      <alignment horizontal="center"/>
    </xf>
    <xf numFmtId="0" fontId="19" fillId="23" borderId="2" xfId="0" applyFont="1" applyFill="1" applyBorder="1" applyAlignment="1">
      <alignment horizontal="center"/>
    </xf>
    <xf numFmtId="0" fontId="19" fillId="23" borderId="3" xfId="0" applyFont="1" applyFill="1" applyBorder="1" applyAlignment="1">
      <alignment horizontal="center"/>
    </xf>
    <xf numFmtId="0" fontId="28" fillId="0" borderId="21" xfId="0" applyFont="1" applyBorder="1"/>
    <xf numFmtId="0" fontId="13" fillId="0" borderId="2" xfId="0" applyFont="1" applyBorder="1" applyAlignment="1">
      <alignment horizontal="center"/>
    </xf>
    <xf numFmtId="0" fontId="13" fillId="0" borderId="11" xfId="0" applyFont="1" applyBorder="1"/>
    <xf numFmtId="0" fontId="47" fillId="0" borderId="0" xfId="0" applyFont="1" applyAlignment="1">
      <alignment horizontal="left"/>
    </xf>
    <xf numFmtId="0" fontId="28" fillId="0" borderId="6" xfId="0" applyFont="1" applyBorder="1" applyAlignment="1">
      <alignment wrapText="1"/>
    </xf>
    <xf numFmtId="0" fontId="28" fillId="0" borderId="21" xfId="0" applyFont="1" applyBorder="1" applyAlignment="1">
      <alignment wrapText="1"/>
    </xf>
    <xf numFmtId="0" fontId="13" fillId="17" borderId="2" xfId="0" applyFont="1" applyFill="1" applyBorder="1" applyAlignment="1">
      <alignment horizontal="center"/>
    </xf>
    <xf numFmtId="0" fontId="13" fillId="23" borderId="2" xfId="0" applyFont="1" applyFill="1" applyBorder="1" applyAlignment="1">
      <alignment horizontal="center"/>
    </xf>
    <xf numFmtId="0" fontId="13" fillId="0" borderId="2" xfId="0" applyFont="1" applyBorder="1"/>
    <xf numFmtId="0" fontId="40" fillId="12" borderId="4" xfId="0" applyFont="1" applyFill="1" applyBorder="1" applyAlignment="1">
      <alignment horizontal="center" vertical="center" wrapText="1"/>
    </xf>
    <xf numFmtId="0" fontId="40" fillId="12" borderId="5" xfId="0" applyFont="1" applyFill="1" applyBorder="1" applyAlignment="1">
      <alignment horizontal="center" vertical="center" wrapText="1"/>
    </xf>
    <xf numFmtId="0" fontId="40" fillId="25" borderId="5" xfId="0" applyFont="1" applyFill="1" applyBorder="1" applyAlignment="1">
      <alignment horizontal="center" vertical="center" wrapText="1"/>
    </xf>
    <xf numFmtId="0" fontId="20" fillId="0" borderId="6" xfId="0" applyFont="1" applyBorder="1" applyAlignment="1">
      <alignment wrapText="1"/>
    </xf>
    <xf numFmtId="0" fontId="19" fillId="25" borderId="5" xfId="0" applyFont="1" applyFill="1" applyBorder="1" applyAlignment="1">
      <alignment horizontal="center" wrapText="1"/>
    </xf>
    <xf numFmtId="0" fontId="47" fillId="17" borderId="2" xfId="0" applyFont="1" applyFill="1" applyBorder="1" applyAlignment="1">
      <alignment horizontal="center"/>
    </xf>
    <xf numFmtId="0" fontId="47" fillId="17" borderId="3" xfId="0" applyFont="1" applyFill="1" applyBorder="1" applyAlignment="1">
      <alignment horizontal="center"/>
    </xf>
    <xf numFmtId="0" fontId="71" fillId="0" borderId="2" xfId="0" applyFont="1" applyBorder="1" applyAlignment="1">
      <alignment horizontal="center"/>
    </xf>
    <xf numFmtId="0" fontId="77" fillId="0" borderId="2" xfId="0" applyFont="1" applyBorder="1" applyAlignment="1">
      <alignment horizontal="center" wrapText="1"/>
    </xf>
    <xf numFmtId="0" fontId="55" fillId="12" borderId="4" xfId="0" applyFont="1" applyFill="1" applyBorder="1" applyAlignment="1">
      <alignment horizontal="center"/>
    </xf>
    <xf numFmtId="0" fontId="55" fillId="12" borderId="5" xfId="0" applyFont="1" applyFill="1" applyBorder="1" applyAlignment="1">
      <alignment horizontal="center"/>
    </xf>
    <xf numFmtId="0" fontId="55" fillId="25" borderId="5" xfId="0" applyFont="1" applyFill="1" applyBorder="1" applyAlignment="1">
      <alignment horizontal="center"/>
    </xf>
    <xf numFmtId="0" fontId="55" fillId="25" borderId="16" xfId="0" applyFont="1" applyFill="1" applyBorder="1" applyAlignment="1">
      <alignment horizontal="center"/>
    </xf>
    <xf numFmtId="0" fontId="46" fillId="0" borderId="6" xfId="0" applyFont="1" applyBorder="1"/>
    <xf numFmtId="0" fontId="78" fillId="6" borderId="0" xfId="0" applyFont="1" applyFill="1" applyAlignment="1">
      <alignment vertical="center"/>
    </xf>
    <xf numFmtId="0" fontId="15" fillId="6" borderId="0" xfId="0" applyFont="1" applyFill="1" applyAlignment="1">
      <alignment vertical="center"/>
    </xf>
    <xf numFmtId="0" fontId="23" fillId="6" borderId="2" xfId="0" applyFont="1" applyFill="1" applyBorder="1"/>
    <xf numFmtId="0" fontId="12" fillId="6" borderId="6" xfId="0" applyFont="1" applyFill="1" applyBorder="1" applyAlignment="1">
      <alignment horizontal="justify"/>
    </xf>
    <xf numFmtId="0" fontId="23" fillId="13" borderId="2" xfId="0" applyFont="1" applyFill="1" applyBorder="1"/>
    <xf numFmtId="0" fontId="12" fillId="6" borderId="6" xfId="0" applyFont="1" applyFill="1" applyBorder="1" applyAlignment="1">
      <alignment horizontal="justify" wrapText="1"/>
    </xf>
    <xf numFmtId="0" fontId="12" fillId="6" borderId="0" xfId="0" applyFont="1" applyFill="1" applyAlignment="1">
      <alignment horizontal="justify" vertical="center" wrapText="1"/>
    </xf>
    <xf numFmtId="0" fontId="23" fillId="6" borderId="11" xfId="0" applyFont="1" applyFill="1" applyBorder="1"/>
    <xf numFmtId="0" fontId="37" fillId="0" borderId="0" xfId="0" applyFont="1" applyAlignment="1">
      <alignment horizontal="center" vertical="top"/>
    </xf>
    <xf numFmtId="0" fontId="13" fillId="0" borderId="2" xfId="0" applyFont="1" applyBorder="1" applyAlignment="1">
      <alignment horizontal="center" vertical="top" wrapText="1"/>
    </xf>
    <xf numFmtId="0" fontId="13" fillId="0" borderId="2" xfId="0" applyFont="1" applyBorder="1" applyAlignment="1">
      <alignment vertical="top" wrapText="1"/>
    </xf>
    <xf numFmtId="0" fontId="15" fillId="0" borderId="2" xfId="0" applyFont="1" applyFill="1" applyBorder="1" applyAlignment="1">
      <alignment vertical="top"/>
    </xf>
    <xf numFmtId="0" fontId="18" fillId="0" borderId="2" xfId="0" applyFont="1" applyFill="1" applyBorder="1" applyAlignment="1">
      <alignment horizontal="center" vertical="top"/>
    </xf>
    <xf numFmtId="0" fontId="18" fillId="0" borderId="3" xfId="0" applyFont="1" applyFill="1" applyBorder="1" applyAlignment="1">
      <alignment horizontal="center" vertical="top"/>
    </xf>
    <xf numFmtId="0" fontId="0" fillId="4" borderId="2" xfId="0" applyFill="1" applyBorder="1" applyAlignment="1">
      <alignment horizontal="center"/>
    </xf>
    <xf numFmtId="0" fontId="9" fillId="6" borderId="0" xfId="0" applyFont="1" applyFill="1" applyAlignment="1">
      <alignment horizontal="center" vertical="center"/>
    </xf>
    <xf numFmtId="0" fontId="18" fillId="4" borderId="2" xfId="0" applyFont="1" applyFill="1" applyBorder="1" applyAlignment="1">
      <alignment horizontal="center" vertical="top" wrapText="1"/>
    </xf>
    <xf numFmtId="0" fontId="13" fillId="0" borderId="2" xfId="0" applyFont="1" applyFill="1" applyBorder="1" applyAlignment="1">
      <alignment wrapText="1"/>
    </xf>
    <xf numFmtId="0" fontId="13" fillId="0" borderId="9" xfId="0" applyFont="1" applyFill="1" applyBorder="1" applyAlignment="1">
      <alignment wrapText="1"/>
    </xf>
    <xf numFmtId="0" fontId="0" fillId="0" borderId="6" xfId="0" applyFill="1" applyBorder="1" applyAlignment="1">
      <alignment wrapText="1"/>
    </xf>
    <xf numFmtId="0" fontId="13" fillId="0" borderId="2" xfId="0" applyFont="1" applyFill="1" applyBorder="1" applyAlignment="1">
      <alignment horizontal="center" wrapText="1"/>
    </xf>
    <xf numFmtId="0" fontId="13" fillId="0" borderId="26" xfId="0" applyFont="1" applyFill="1" applyBorder="1" applyAlignment="1">
      <alignment wrapText="1"/>
    </xf>
    <xf numFmtId="0" fontId="23" fillId="0" borderId="2"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5" fillId="0" borderId="0" xfId="0" applyFont="1" applyAlignment="1">
      <alignment horizontal="center"/>
    </xf>
    <xf numFmtId="0" fontId="15" fillId="0" borderId="6" xfId="0" applyFont="1" applyFill="1" applyBorder="1" applyAlignment="1">
      <alignment wrapText="1"/>
    </xf>
    <xf numFmtId="0" fontId="18" fillId="0" borderId="2" xfId="0" applyFont="1" applyBorder="1" applyAlignment="1">
      <alignment horizontal="center" vertical="center"/>
    </xf>
    <xf numFmtId="0" fontId="18" fillId="0" borderId="2" xfId="0" applyFont="1" applyBorder="1" applyAlignment="1">
      <alignment horizontal="center"/>
    </xf>
    <xf numFmtId="0" fontId="18" fillId="6" borderId="2" xfId="0" applyFont="1" applyFill="1" applyBorder="1" applyAlignment="1">
      <alignment horizontal="center" vertical="center"/>
    </xf>
    <xf numFmtId="0" fontId="16" fillId="0" borderId="6" xfId="0" applyFont="1" applyFill="1" applyBorder="1" applyAlignment="1">
      <alignment horizontal="center"/>
    </xf>
    <xf numFmtId="0" fontId="18" fillId="0" borderId="4" xfId="0" applyFont="1" applyBorder="1" applyAlignment="1">
      <alignment horizontal="center" vertical="center"/>
    </xf>
    <xf numFmtId="0" fontId="18" fillId="0" borderId="4" xfId="0" applyFont="1" applyBorder="1" applyAlignment="1">
      <alignment horizontal="center"/>
    </xf>
    <xf numFmtId="0" fontId="18" fillId="6" borderId="4"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horizontal="left" vertical="top"/>
    </xf>
    <xf numFmtId="0" fontId="15" fillId="0" borderId="0" xfId="0" applyFont="1" applyAlignment="1">
      <alignment horizontal="center" vertical="top"/>
    </xf>
    <xf numFmtId="0" fontId="15" fillId="6" borderId="0" xfId="0" applyFont="1" applyFill="1"/>
    <xf numFmtId="0" fontId="89" fillId="0" borderId="0" xfId="1" applyFont="1" applyAlignment="1">
      <alignment horizontal="center" vertical="top"/>
    </xf>
    <xf numFmtId="0" fontId="24" fillId="0" borderId="0" xfId="0" applyFont="1" applyAlignment="1">
      <alignment horizontal="center" wrapText="1"/>
    </xf>
    <xf numFmtId="0" fontId="15" fillId="0" borderId="0" xfId="0" applyFont="1" applyAlignment="1">
      <alignment horizontal="left"/>
    </xf>
    <xf numFmtId="0" fontId="15" fillId="0" borderId="6" xfId="0" applyFont="1" applyBorder="1" applyAlignment="1">
      <alignment horizontal="center"/>
    </xf>
    <xf numFmtId="0" fontId="18" fillId="6" borderId="2" xfId="0" applyFont="1" applyFill="1" applyBorder="1" applyAlignment="1">
      <alignment horizontal="center"/>
    </xf>
    <xf numFmtId="0" fontId="13" fillId="0" borderId="11" xfId="0" applyFont="1" applyFill="1" applyBorder="1" applyAlignment="1">
      <alignment wrapText="1"/>
    </xf>
    <xf numFmtId="0" fontId="52" fillId="26" borderId="2" xfId="0" applyFont="1" applyFill="1" applyBorder="1" applyAlignment="1">
      <alignment horizontal="left" wrapText="1"/>
    </xf>
    <xf numFmtId="0" fontId="52" fillId="26" borderId="3" xfId="0" applyFont="1" applyFill="1" applyBorder="1" applyAlignment="1">
      <alignment horizontal="left" wrapText="1"/>
    </xf>
    <xf numFmtId="0" fontId="52" fillId="26" borderId="10" xfId="0" applyFont="1" applyFill="1" applyBorder="1" applyAlignment="1">
      <alignment horizontal="left" wrapText="1"/>
    </xf>
    <xf numFmtId="0" fontId="0" fillId="26" borderId="6" xfId="0" applyFill="1" applyBorder="1"/>
    <xf numFmtId="0" fontId="0" fillId="0" borderId="8" xfId="0" applyBorder="1" applyAlignment="1">
      <alignment horizontal="center"/>
    </xf>
    <xf numFmtId="0" fontId="13" fillId="0" borderId="2" xfId="0" applyFont="1" applyFill="1" applyBorder="1" applyAlignment="1">
      <alignment horizontal="center"/>
    </xf>
    <xf numFmtId="0" fontId="71" fillId="0" borderId="2" xfId="0" applyFont="1" applyFill="1" applyBorder="1" applyAlignment="1">
      <alignment horizontal="center"/>
    </xf>
    <xf numFmtId="0" fontId="13" fillId="0" borderId="2" xfId="0" applyFont="1" applyBorder="1" applyAlignment="1">
      <alignment horizontal="center" vertical="center" wrapText="1"/>
    </xf>
    <xf numFmtId="0" fontId="15" fillId="0" borderId="0" xfId="0" applyFont="1" applyAlignment="1">
      <alignment horizontal="center" vertical="center"/>
    </xf>
    <xf numFmtId="0" fontId="9" fillId="6" borderId="0" xfId="0" applyFont="1" applyFill="1" applyAlignment="1">
      <alignment horizontal="center" vertical="center"/>
    </xf>
    <xf numFmtId="0" fontId="18" fillId="0" borderId="2" xfId="0" applyFont="1" applyFill="1" applyBorder="1" applyAlignment="1">
      <alignment horizontal="right" vertical="center" wrapText="1"/>
    </xf>
    <xf numFmtId="0" fontId="18" fillId="0" borderId="3" xfId="0" applyFont="1" applyFill="1" applyBorder="1" applyAlignment="1">
      <alignment horizontal="right" vertical="center" wrapText="1"/>
    </xf>
    <xf numFmtId="0" fontId="15" fillId="0" borderId="6" xfId="0" applyFont="1" applyFill="1" applyBorder="1" applyAlignment="1">
      <alignment vertical="center" wrapText="1"/>
    </xf>
    <xf numFmtId="0" fontId="18" fillId="0" borderId="4" xfId="0" applyFont="1" applyFill="1" applyBorder="1" applyAlignment="1">
      <alignment horizontal="right" vertical="center" wrapText="1"/>
    </xf>
    <xf numFmtId="0" fontId="18" fillId="0" borderId="5" xfId="0" applyFont="1" applyFill="1" applyBorder="1" applyAlignment="1">
      <alignment horizontal="left" vertical="center" wrapText="1"/>
    </xf>
    <xf numFmtId="0" fontId="18" fillId="0" borderId="5" xfId="0" applyFont="1" applyFill="1" applyBorder="1" applyAlignment="1">
      <alignment horizontal="right" vertical="center" wrapText="1"/>
    </xf>
    <xf numFmtId="0" fontId="18" fillId="0" borderId="38" xfId="0" applyFont="1" applyFill="1" applyBorder="1" applyAlignment="1">
      <alignment horizontal="right" vertical="center" wrapText="1"/>
    </xf>
    <xf numFmtId="0" fontId="18" fillId="0" borderId="4" xfId="0" applyFont="1" applyFill="1" applyBorder="1" applyAlignment="1">
      <alignment horizontal="left" vertical="center" wrapText="1"/>
    </xf>
    <xf numFmtId="0" fontId="15" fillId="6" borderId="0" xfId="0" applyFont="1" applyFill="1"/>
    <xf numFmtId="0" fontId="15" fillId="6" borderId="0" xfId="0" applyFont="1" applyFill="1" applyAlignment="1">
      <alignment wrapText="1"/>
    </xf>
    <xf numFmtId="0" fontId="15" fillId="6" borderId="2" xfId="0" applyFont="1" applyFill="1" applyBorder="1"/>
    <xf numFmtId="0" fontId="24" fillId="6" borderId="6" xfId="0" applyFont="1" applyFill="1" applyBorder="1" applyAlignment="1">
      <alignment horizontal="justify"/>
    </xf>
    <xf numFmtId="0" fontId="18" fillId="6" borderId="3" xfId="0" applyFont="1" applyFill="1" applyBorder="1" applyAlignment="1">
      <alignment horizontal="center"/>
    </xf>
    <xf numFmtId="0" fontId="40" fillId="6" borderId="3" xfId="0" applyFont="1" applyFill="1" applyBorder="1" applyAlignment="1">
      <alignment horizontal="center"/>
    </xf>
    <xf numFmtId="0" fontId="12" fillId="6" borderId="2" xfId="0" applyFont="1" applyFill="1" applyBorder="1" applyAlignment="1">
      <alignment horizontal="justify" wrapText="1"/>
    </xf>
    <xf numFmtId="0" fontId="24" fillId="6" borderId="2" xfId="0" applyFont="1" applyFill="1" applyBorder="1" applyAlignment="1">
      <alignment horizontal="justify" wrapText="1"/>
    </xf>
    <xf numFmtId="0" fontId="18" fillId="6" borderId="2" xfId="0" applyFont="1" applyFill="1" applyBorder="1" applyAlignment="1">
      <alignment horizontal="left"/>
    </xf>
    <xf numFmtId="0" fontId="13" fillId="6" borderId="6" xfId="0" applyFont="1" applyFill="1" applyBorder="1" applyAlignment="1">
      <alignment horizontal="justify"/>
    </xf>
    <xf numFmtId="10" fontId="24" fillId="6" borderId="6" xfId="0" applyNumberFormat="1" applyFont="1" applyFill="1" applyBorder="1" applyAlignment="1">
      <alignment horizontal="justify"/>
    </xf>
    <xf numFmtId="9" fontId="18" fillId="6" borderId="2" xfId="0" applyNumberFormat="1" applyFont="1" applyFill="1" applyBorder="1" applyAlignment="1">
      <alignment horizontal="center"/>
    </xf>
    <xf numFmtId="0" fontId="13" fillId="6" borderId="2" xfId="0" applyFont="1" applyFill="1" applyBorder="1" applyAlignment="1">
      <alignment horizontal="center" wrapText="1"/>
    </xf>
    <xf numFmtId="0" fontId="18" fillId="13" borderId="3" xfId="0" applyFont="1" applyFill="1" applyBorder="1" applyAlignment="1">
      <alignment horizontal="center" vertical="center"/>
    </xf>
    <xf numFmtId="0" fontId="12" fillId="13" borderId="2" xfId="0" applyFont="1" applyFill="1" applyBorder="1" applyAlignment="1">
      <alignment horizontal="left" vertical="center" wrapText="1"/>
    </xf>
    <xf numFmtId="0" fontId="24" fillId="6" borderId="6" xfId="0" applyFont="1" applyFill="1" applyBorder="1" applyAlignment="1">
      <alignment horizontal="justify" wrapText="1"/>
    </xf>
    <xf numFmtId="0" fontId="20" fillId="6" borderId="3" xfId="0" applyFont="1" applyFill="1" applyBorder="1" applyAlignment="1">
      <alignment horizontal="center"/>
    </xf>
    <xf numFmtId="0" fontId="12" fillId="13" borderId="2" xfId="0" applyFont="1" applyFill="1" applyBorder="1" applyAlignment="1">
      <alignment horizontal="left" wrapText="1"/>
    </xf>
    <xf numFmtId="0" fontId="23" fillId="6" borderId="2" xfId="0" applyFont="1" applyFill="1" applyBorder="1" applyAlignment="1">
      <alignment horizontal="center"/>
    </xf>
    <xf numFmtId="0" fontId="15" fillId="5" borderId="2" xfId="0" applyFont="1" applyFill="1" applyBorder="1"/>
    <xf numFmtId="0" fontId="17" fillId="5" borderId="4" xfId="0" applyFont="1" applyFill="1" applyBorder="1"/>
    <xf numFmtId="0" fontId="17" fillId="5" borderId="2" xfId="0" applyFont="1" applyFill="1" applyBorder="1" applyAlignment="1">
      <alignment horizontal="center"/>
    </xf>
    <xf numFmtId="0" fontId="16" fillId="5" borderId="6" xfId="0" applyFont="1" applyFill="1" applyBorder="1"/>
    <xf numFmtId="0" fontId="23" fillId="6" borderId="0" xfId="0" applyFont="1" applyFill="1"/>
    <xf numFmtId="0" fontId="25" fillId="6" borderId="2" xfId="0" applyFont="1" applyFill="1" applyBorder="1" applyAlignment="1">
      <alignment horizontal="center"/>
    </xf>
    <xf numFmtId="0" fontId="25" fillId="6" borderId="2" xfId="0" applyFont="1" applyFill="1" applyBorder="1" applyAlignment="1">
      <alignment horizontal="center" vertical="center" wrapText="1"/>
    </xf>
    <xf numFmtId="0" fontId="40" fillId="0" borderId="4" xfId="0" applyFont="1" applyFill="1" applyBorder="1" applyAlignment="1">
      <alignment horizontal="left" vertical="top"/>
    </xf>
    <xf numFmtId="0" fontId="40" fillId="0" borderId="5" xfId="0" applyFont="1" applyFill="1" applyBorder="1" applyAlignment="1">
      <alignment horizontal="left" vertical="top" wrapText="1"/>
    </xf>
    <xf numFmtId="0" fontId="40" fillId="0" borderId="5" xfId="0" applyFont="1" applyFill="1" applyBorder="1" applyAlignment="1">
      <alignment horizontal="left" vertical="top"/>
    </xf>
    <xf numFmtId="0" fontId="41" fillId="0" borderId="0" xfId="0" applyFont="1"/>
    <xf numFmtId="0" fontId="41" fillId="0" borderId="0" xfId="0" applyFont="1" applyFill="1"/>
    <xf numFmtId="0" fontId="0" fillId="0" borderId="0" xfId="0" applyFill="1"/>
    <xf numFmtId="0" fontId="15" fillId="0" borderId="2" xfId="0" applyFont="1" applyBorder="1" applyAlignment="1">
      <alignment horizontal="center" vertical="center"/>
    </xf>
    <xf numFmtId="0" fontId="20" fillId="6" borderId="2" xfId="0" applyFont="1" applyFill="1" applyBorder="1" applyAlignment="1">
      <alignment horizontal="center" vertical="center"/>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20" fillId="6" borderId="4" xfId="0" applyFont="1" applyFill="1" applyBorder="1" applyAlignment="1">
      <alignment horizontal="center" vertical="center"/>
    </xf>
    <xf numFmtId="0" fontId="16" fillId="0" borderId="6" xfId="0" applyFont="1" applyFill="1" applyBorder="1" applyAlignment="1">
      <alignment horizontal="center" vertical="center"/>
    </xf>
    <xf numFmtId="0" fontId="19" fillId="0" borderId="2" xfId="0" applyFont="1" applyFill="1" applyBorder="1" applyAlignment="1">
      <alignment horizontal="center" vertical="top"/>
    </xf>
    <xf numFmtId="0" fontId="19" fillId="0" borderId="4" xfId="0" applyFont="1" applyFill="1" applyBorder="1" applyAlignment="1">
      <alignment horizontal="center" vertical="top"/>
    </xf>
    <xf numFmtId="0" fontId="19" fillId="8" borderId="4" xfId="0" applyFont="1" applyFill="1" applyBorder="1" applyAlignment="1">
      <alignment horizontal="center" vertical="top"/>
    </xf>
    <xf numFmtId="0" fontId="0" fillId="0" borderId="11" xfId="0" applyBorder="1" applyAlignment="1">
      <alignment horizontal="center" vertical="top"/>
    </xf>
    <xf numFmtId="0" fontId="0" fillId="0" borderId="20" xfId="0" applyFill="1" applyBorder="1" applyAlignment="1">
      <alignment wrapText="1"/>
    </xf>
    <xf numFmtId="0" fontId="23" fillId="0" borderId="15" xfId="0" applyFont="1" applyBorder="1" applyAlignment="1">
      <alignment horizontal="center" vertical="center" wrapText="1"/>
    </xf>
    <xf numFmtId="0" fontId="0" fillId="0" borderId="9" xfId="0" applyBorder="1" applyAlignment="1">
      <alignment horizontal="center" vertical="top"/>
    </xf>
    <xf numFmtId="0" fontId="0" fillId="0" borderId="12" xfId="0" applyBorder="1" applyAlignment="1">
      <alignment horizontal="center" vertical="top"/>
    </xf>
    <xf numFmtId="0" fontId="5" fillId="0" borderId="2" xfId="0" applyFont="1" applyBorder="1"/>
    <xf numFmtId="0" fontId="13" fillId="0" borderId="0" xfId="0" applyFont="1" applyFill="1" applyAlignment="1">
      <alignment wrapText="1"/>
    </xf>
    <xf numFmtId="0" fontId="40" fillId="0" borderId="2" xfId="0" applyFont="1" applyFill="1" applyBorder="1" applyAlignment="1">
      <alignment horizontal="left" wrapText="1"/>
    </xf>
    <xf numFmtId="0" fontId="15" fillId="0" borderId="0" xfId="0" applyFont="1" applyAlignment="1">
      <alignment wrapText="1"/>
    </xf>
    <xf numFmtId="0" fontId="15" fillId="0" borderId="2" xfId="0" applyFont="1" applyBorder="1"/>
    <xf numFmtId="0" fontId="15" fillId="0" borderId="9" xfId="0" applyFont="1" applyBorder="1"/>
    <xf numFmtId="0" fontId="12" fillId="8" borderId="2" xfId="0" applyFont="1" applyFill="1" applyBorder="1" applyAlignment="1">
      <alignment horizontal="left"/>
    </xf>
    <xf numFmtId="0" fontId="12" fillId="0" borderId="2" xfId="0" applyFont="1" applyBorder="1" applyAlignment="1">
      <alignment horizontal="left" vertical="top" wrapText="1"/>
    </xf>
    <xf numFmtId="0" fontId="18" fillId="6" borderId="2" xfId="0" applyFont="1" applyFill="1" applyBorder="1" applyAlignment="1">
      <alignment horizontal="left" wrapText="1"/>
    </xf>
    <xf numFmtId="0" fontId="12" fillId="0" borderId="2" xfId="0" applyFont="1" applyBorder="1" applyAlignment="1">
      <alignment horizontal="center"/>
    </xf>
    <xf numFmtId="0" fontId="18" fillId="0" borderId="9" xfId="0" applyFont="1" applyBorder="1" applyAlignment="1">
      <alignment horizontal="left"/>
    </xf>
    <xf numFmtId="0" fontId="12" fillId="0" borderId="4" xfId="0" applyFont="1" applyBorder="1" applyAlignment="1">
      <alignment horizontal="left"/>
    </xf>
    <xf numFmtId="0" fontId="18" fillId="6" borderId="4" xfId="0" applyFont="1" applyFill="1" applyBorder="1" applyAlignment="1">
      <alignment horizontal="left" wrapText="1"/>
    </xf>
    <xf numFmtId="0" fontId="12" fillId="0" borderId="4" xfId="0" applyFont="1" applyBorder="1" applyAlignment="1">
      <alignment horizontal="center"/>
    </xf>
    <xf numFmtId="0" fontId="18" fillId="0" borderId="15" xfId="0" applyFont="1" applyBorder="1" applyAlignment="1">
      <alignment horizontal="left"/>
    </xf>
    <xf numFmtId="0" fontId="24" fillId="0" borderId="2" xfId="0" applyFont="1" applyBorder="1" applyAlignment="1">
      <alignment wrapText="1"/>
    </xf>
    <xf numFmtId="0" fontId="24" fillId="0" borderId="0" xfId="0" applyFont="1" applyAlignment="1">
      <alignment wrapText="1"/>
    </xf>
    <xf numFmtId="0" fontId="18" fillId="0" borderId="4" xfId="0" applyFont="1" applyBorder="1" applyAlignment="1">
      <alignment horizontal="left" wrapText="1"/>
    </xf>
    <xf numFmtId="0" fontId="18" fillId="0" borderId="14" xfId="0" applyFont="1" applyBorder="1" applyAlignment="1">
      <alignment horizontal="left"/>
    </xf>
    <xf numFmtId="0" fontId="12" fillId="8" borderId="4" xfId="0" applyFont="1" applyFill="1" applyBorder="1" applyAlignment="1">
      <alignment horizontal="left"/>
    </xf>
    <xf numFmtId="0" fontId="67" fillId="0" borderId="14" xfId="0" applyFont="1" applyBorder="1" applyAlignment="1">
      <alignment horizontal="left"/>
    </xf>
    <xf numFmtId="0" fontId="18" fillId="0" borderId="14" xfId="0" applyFont="1" applyBorder="1" applyAlignment="1">
      <alignment horizontal="justify" vertical="top"/>
    </xf>
    <xf numFmtId="0" fontId="24" fillId="0" borderId="9" xfId="0" applyFont="1" applyBorder="1" applyAlignment="1">
      <alignment wrapText="1"/>
    </xf>
    <xf numFmtId="0" fontId="12" fillId="0" borderId="4" xfId="0" applyFont="1" applyBorder="1" applyAlignment="1">
      <alignment horizontal="center" vertical="center" wrapText="1"/>
    </xf>
    <xf numFmtId="0" fontId="12" fillId="6" borderId="4" xfId="0" applyFont="1" applyFill="1" applyBorder="1" applyAlignment="1">
      <alignment horizontal="left" wrapText="1"/>
    </xf>
    <xf numFmtId="0" fontId="24" fillId="0" borderId="3" xfId="0" applyFont="1" applyBorder="1" applyAlignment="1">
      <alignment wrapText="1"/>
    </xf>
    <xf numFmtId="0" fontId="12" fillId="0" borderId="14" xfId="0" applyFont="1" applyBorder="1" applyAlignment="1">
      <alignment horizontal="left"/>
    </xf>
    <xf numFmtId="0" fontId="24" fillId="0" borderId="2" xfId="0" applyFont="1" applyBorder="1" applyAlignment="1">
      <alignment horizontal="left" wrapText="1"/>
    </xf>
    <xf numFmtId="0" fontId="24" fillId="0" borderId="0" xfId="0" applyFont="1" applyAlignment="1">
      <alignment horizontal="left" wrapText="1"/>
    </xf>
    <xf numFmtId="0" fontId="24" fillId="0" borderId="2" xfId="0" applyFont="1" applyBorder="1"/>
    <xf numFmtId="0" fontId="12" fillId="0" borderId="15" xfId="0" applyFont="1" applyBorder="1" applyAlignment="1">
      <alignment horizontal="left" wrapText="1"/>
    </xf>
    <xf numFmtId="0" fontId="20" fillId="0" borderId="14" xfId="0" applyFont="1" applyBorder="1" applyAlignment="1">
      <alignment horizontal="justify" vertical="top"/>
    </xf>
    <xf numFmtId="0" fontId="20" fillId="0" borderId="4" xfId="0" applyFont="1" applyBorder="1" applyAlignment="1">
      <alignment horizontal="center" vertical="center" wrapText="1"/>
    </xf>
    <xf numFmtId="0" fontId="12" fillId="0" borderId="2" xfId="0" applyFont="1" applyBorder="1" applyAlignment="1">
      <alignment horizontal="left" vertical="center" wrapText="1"/>
    </xf>
    <xf numFmtId="0" fontId="18" fillId="6" borderId="4" xfId="0" applyFont="1" applyFill="1" applyBorder="1" applyAlignment="1">
      <alignment horizontal="left" vertical="top" wrapText="1"/>
    </xf>
    <xf numFmtId="0" fontId="18" fillId="0" borderId="27" xfId="0" applyFont="1" applyBorder="1" applyAlignment="1">
      <alignment horizontal="left"/>
    </xf>
    <xf numFmtId="0" fontId="18" fillId="0" borderId="0" xfId="0" applyFont="1" applyAlignment="1">
      <alignment horizontal="left"/>
    </xf>
    <xf numFmtId="0" fontId="18" fillId="0" borderId="3" xfId="0" applyFont="1" applyFill="1" applyBorder="1" applyAlignment="1">
      <alignment horizontal="center" vertical="center" wrapText="1"/>
    </xf>
    <xf numFmtId="0" fontId="15" fillId="0" borderId="6" xfId="0" applyFont="1" applyBorder="1" applyAlignment="1">
      <alignment horizontal="center" wrapText="1"/>
    </xf>
    <xf numFmtId="0" fontId="15" fillId="0" borderId="8" xfId="0" applyFont="1" applyBorder="1" applyAlignment="1">
      <alignment horizontal="center" wrapText="1"/>
    </xf>
    <xf numFmtId="0" fontId="15" fillId="0" borderId="0" xfId="0" applyFont="1" applyAlignment="1">
      <alignment horizontal="center" wrapText="1"/>
    </xf>
    <xf numFmtId="0" fontId="67" fillId="0" borderId="2" xfId="0" applyFont="1" applyBorder="1" applyAlignment="1">
      <alignment horizontal="center" wrapText="1"/>
    </xf>
    <xf numFmtId="0" fontId="67" fillId="0" borderId="3" xfId="0" applyFont="1" applyBorder="1" applyAlignment="1">
      <alignment horizontal="center" wrapText="1"/>
    </xf>
    <xf numFmtId="0" fontId="15" fillId="6" borderId="6" xfId="0" applyFont="1" applyFill="1" applyBorder="1" applyAlignment="1">
      <alignment horizontal="center" wrapText="1"/>
    </xf>
    <xf numFmtId="0" fontId="15" fillId="6" borderId="8" xfId="0" applyFont="1" applyFill="1" applyBorder="1" applyAlignment="1">
      <alignment horizontal="center" wrapText="1"/>
    </xf>
    <xf numFmtId="0" fontId="18" fillId="6" borderId="2" xfId="0" applyFont="1" applyFill="1" applyBorder="1" applyAlignment="1">
      <alignment horizontal="center" wrapText="1"/>
    </xf>
    <xf numFmtId="0" fontId="18" fillId="6" borderId="3" xfId="0" applyFont="1" applyFill="1" applyBorder="1" applyAlignment="1">
      <alignment horizontal="center" wrapText="1"/>
    </xf>
    <xf numFmtId="0" fontId="18" fillId="0" borderId="0" xfId="0" applyFont="1" applyAlignment="1">
      <alignment horizontal="center" wrapText="1"/>
    </xf>
    <xf numFmtId="0" fontId="15" fillId="4" borderId="6" xfId="0" applyFont="1" applyFill="1" applyBorder="1" applyAlignment="1">
      <alignment horizontal="center" wrapText="1"/>
    </xf>
    <xf numFmtId="0" fontId="15" fillId="4" borderId="8" xfId="0" applyFont="1" applyFill="1" applyBorder="1" applyAlignment="1">
      <alignment horizontal="center" wrapText="1"/>
    </xf>
    <xf numFmtId="0" fontId="67" fillId="0" borderId="4" xfId="0" applyFont="1" applyBorder="1" applyAlignment="1">
      <alignment horizontal="center" wrapText="1"/>
    </xf>
    <xf numFmtId="0" fontId="67" fillId="0" borderId="5" xfId="0" applyFont="1" applyBorder="1" applyAlignment="1">
      <alignment horizontal="center" wrapText="1"/>
    </xf>
    <xf numFmtId="0" fontId="18" fillId="6" borderId="4" xfId="0" applyFont="1" applyFill="1" applyBorder="1" applyAlignment="1">
      <alignment horizontal="center" wrapText="1"/>
    </xf>
    <xf numFmtId="0" fontId="18" fillId="6" borderId="5" xfId="0" applyFont="1" applyFill="1" applyBorder="1" applyAlignment="1">
      <alignment horizontal="center" wrapText="1"/>
    </xf>
    <xf numFmtId="164" fontId="15" fillId="0" borderId="6" xfId="0" applyNumberFormat="1" applyFont="1" applyBorder="1" applyAlignment="1">
      <alignment horizontal="center" wrapText="1"/>
    </xf>
    <xf numFmtId="0" fontId="24" fillId="6" borderId="6" xfId="0" applyFont="1" applyFill="1" applyBorder="1" applyAlignment="1">
      <alignment horizontal="center" wrapText="1"/>
    </xf>
    <xf numFmtId="0" fontId="12" fillId="6" borderId="4" xfId="0" applyFont="1" applyFill="1" applyBorder="1" applyAlignment="1">
      <alignment horizontal="center" wrapText="1"/>
    </xf>
    <xf numFmtId="0" fontId="67" fillId="0" borderId="14" xfId="0" applyFont="1" applyBorder="1" applyAlignment="1">
      <alignment horizontal="center" wrapText="1"/>
    </xf>
    <xf numFmtId="0" fontId="67" fillId="0" borderId="19" xfId="0" applyFont="1" applyBorder="1" applyAlignment="1">
      <alignment horizontal="center" wrapText="1"/>
    </xf>
    <xf numFmtId="0" fontId="18" fillId="0" borderId="14" xfId="0" applyFont="1" applyBorder="1" applyAlignment="1">
      <alignment horizontal="center" wrapText="1"/>
    </xf>
    <xf numFmtId="0" fontId="18" fillId="0" borderId="19" xfId="0" applyFont="1" applyBorder="1" applyAlignment="1">
      <alignment horizontal="center" wrapText="1"/>
    </xf>
    <xf numFmtId="0" fontId="67" fillId="0" borderId="6" xfId="0" applyFont="1" applyBorder="1" applyAlignment="1">
      <alignment horizontal="center" wrapText="1"/>
    </xf>
    <xf numFmtId="0" fontId="18" fillId="0" borderId="6" xfId="0" applyFont="1" applyBorder="1" applyAlignment="1">
      <alignment horizontal="center" wrapText="1"/>
    </xf>
    <xf numFmtId="0" fontId="18" fillId="6" borderId="14" xfId="0" applyFont="1" applyFill="1" applyBorder="1" applyAlignment="1">
      <alignment horizontal="center" wrapText="1"/>
    </xf>
    <xf numFmtId="0" fontId="18" fillId="6" borderId="19" xfId="0" applyFont="1" applyFill="1" applyBorder="1" applyAlignment="1">
      <alignment horizontal="center" wrapText="1"/>
    </xf>
    <xf numFmtId="0" fontId="19" fillId="0" borderId="6" xfId="0" applyFont="1" applyBorder="1" applyAlignment="1">
      <alignment horizontal="center"/>
    </xf>
    <xf numFmtId="0" fontId="0" fillId="6" borderId="6" xfId="0" applyFill="1" applyBorder="1" applyAlignment="1">
      <alignment horizontal="center"/>
    </xf>
    <xf numFmtId="0" fontId="19" fillId="6" borderId="2" xfId="0" applyFont="1" applyFill="1" applyBorder="1" applyAlignment="1">
      <alignment horizontal="center"/>
    </xf>
    <xf numFmtId="0" fontId="19" fillId="6" borderId="3" xfId="0" applyFont="1" applyFill="1" applyBorder="1" applyAlignment="1">
      <alignment horizontal="center"/>
    </xf>
    <xf numFmtId="0" fontId="19" fillId="6" borderId="4" xfId="0" applyFont="1" applyFill="1" applyBorder="1" applyAlignment="1">
      <alignment horizontal="center"/>
    </xf>
    <xf numFmtId="0" fontId="19" fillId="6" borderId="5" xfId="0" applyFont="1" applyFill="1" applyBorder="1" applyAlignment="1">
      <alignment horizontal="center"/>
    </xf>
    <xf numFmtId="0" fontId="19" fillId="0" borderId="4" xfId="0" applyFont="1" applyFill="1" applyBorder="1" applyAlignment="1">
      <alignment horizontal="right"/>
    </xf>
    <xf numFmtId="0" fontId="19" fillId="0" borderId="5" xfId="0" applyFont="1" applyFill="1" applyBorder="1" applyAlignment="1">
      <alignment horizontal="right" wrapText="1"/>
    </xf>
    <xf numFmtId="2" fontId="18" fillId="6" borderId="2" xfId="0" applyNumberFormat="1" applyFont="1" applyFill="1" applyBorder="1" applyAlignment="1">
      <alignment horizontal="right" vertical="center" wrapText="1"/>
    </xf>
    <xf numFmtId="164" fontId="40" fillId="0" borderId="2" xfId="0" applyNumberFormat="1" applyFont="1" applyBorder="1" applyAlignment="1">
      <alignment horizontal="center" vertical="center" wrapText="1"/>
    </xf>
    <xf numFmtId="10" fontId="18" fillId="0" borderId="2" xfId="0" applyNumberFormat="1" applyFont="1" applyBorder="1" applyAlignment="1">
      <alignment horizontal="right" vertical="center" wrapText="1"/>
    </xf>
    <xf numFmtId="9" fontId="18" fillId="0" borderId="2" xfId="0" applyNumberFormat="1" applyFont="1" applyBorder="1" applyAlignment="1">
      <alignment horizontal="right" vertical="center" wrapText="1"/>
    </xf>
    <xf numFmtId="10" fontId="18" fillId="8" borderId="2" xfId="0" applyNumberFormat="1" applyFont="1" applyFill="1" applyBorder="1" applyAlignment="1">
      <alignment horizontal="right" vertical="center" wrapText="1"/>
    </xf>
    <xf numFmtId="10" fontId="18" fillId="0" borderId="2" xfId="0" applyNumberFormat="1" applyFont="1" applyBorder="1" applyAlignment="1">
      <alignment horizontal="right" wrapText="1"/>
    </xf>
    <xf numFmtId="164" fontId="13" fillId="0" borderId="2" xfId="0" applyNumberFormat="1" applyFont="1" applyBorder="1" applyAlignment="1">
      <alignment horizontal="center" vertical="center" wrapText="1"/>
    </xf>
    <xf numFmtId="0" fontId="41" fillId="6" borderId="2" xfId="0" applyFont="1" applyFill="1" applyBorder="1" applyAlignment="1">
      <alignment horizontal="center"/>
    </xf>
    <xf numFmtId="0" fontId="18" fillId="8" borderId="2" xfId="0" applyFont="1" applyFill="1" applyBorder="1" applyAlignment="1">
      <alignment horizontal="left" vertical="center" wrapText="1"/>
    </xf>
    <xf numFmtId="0" fontId="18" fillId="0" borderId="2" xfId="0" applyFont="1" applyBorder="1" applyAlignment="1">
      <alignment horizontal="right" wrapText="1"/>
    </xf>
    <xf numFmtId="0" fontId="40" fillId="0" borderId="2" xfId="0" applyFont="1" applyBorder="1" applyAlignment="1">
      <alignment horizontal="left" vertical="center" wrapText="1"/>
    </xf>
    <xf numFmtId="164" fontId="18" fillId="6" borderId="2" xfId="0" applyNumberFormat="1" applyFont="1" applyFill="1" applyBorder="1" applyAlignment="1">
      <alignment horizontal="right" vertical="center" wrapText="1"/>
    </xf>
    <xf numFmtId="1" fontId="18" fillId="6" borderId="2" xfId="0" applyNumberFormat="1" applyFont="1" applyFill="1" applyBorder="1" applyAlignment="1">
      <alignment horizontal="right" vertical="center" wrapText="1"/>
    </xf>
    <xf numFmtId="9" fontId="18" fillId="8" borderId="2" xfId="0" applyNumberFormat="1" applyFont="1" applyFill="1" applyBorder="1" applyAlignment="1">
      <alignment horizontal="right" vertical="center" wrapText="1"/>
    </xf>
    <xf numFmtId="0" fontId="18" fillId="6" borderId="2" xfId="0" applyFont="1" applyFill="1" applyBorder="1" applyAlignment="1">
      <alignment horizontal="left" vertical="center" wrapText="1"/>
    </xf>
    <xf numFmtId="0" fontId="71" fillId="0" borderId="2" xfId="0" applyFont="1" applyBorder="1" applyAlignment="1">
      <alignment horizontal="center" vertical="center" wrapText="1"/>
    </xf>
    <xf numFmtId="0" fontId="20" fillId="4" borderId="2" xfId="0" applyFont="1" applyFill="1" applyBorder="1" applyAlignment="1">
      <alignment horizontal="left" vertical="center" wrapText="1"/>
    </xf>
    <xf numFmtId="9" fontId="0" fillId="0" borderId="2" xfId="0" applyNumberFormat="1" applyBorder="1" applyAlignment="1">
      <alignment horizontal="center"/>
    </xf>
    <xf numFmtId="0" fontId="0" fillId="0" borderId="20" xfId="0" applyFill="1" applyBorder="1" applyAlignment="1">
      <alignment horizontal="left" wrapText="1"/>
    </xf>
    <xf numFmtId="0" fontId="0" fillId="0" borderId="20" xfId="0" applyBorder="1" applyAlignment="1">
      <alignment horizontal="center" vertical="center" wrapText="1"/>
    </xf>
    <xf numFmtId="0" fontId="13" fillId="29" borderId="2" xfId="0" applyFont="1" applyFill="1" applyBorder="1" applyAlignment="1">
      <alignment horizontal="center"/>
    </xf>
    <xf numFmtId="0" fontId="18" fillId="29" borderId="2" xfId="0" applyFont="1" applyFill="1" applyBorder="1" applyAlignment="1">
      <alignment horizontal="center"/>
    </xf>
    <xf numFmtId="0" fontId="40" fillId="29" borderId="2" xfId="0" applyFont="1" applyFill="1" applyBorder="1" applyAlignment="1">
      <alignment horizontal="center"/>
    </xf>
    <xf numFmtId="0" fontId="40" fillId="29" borderId="2" xfId="0" applyFont="1" applyFill="1" applyBorder="1" applyAlignment="1">
      <alignment horizontal="center" wrapText="1"/>
    </xf>
    <xf numFmtId="0" fontId="90" fillId="29" borderId="2" xfId="0" applyFont="1" applyFill="1" applyBorder="1" applyAlignment="1">
      <alignment horizontal="center"/>
    </xf>
    <xf numFmtId="0" fontId="18" fillId="30" borderId="2" xfId="0" applyFont="1" applyFill="1" applyBorder="1" applyAlignment="1">
      <alignment horizontal="center" vertical="center"/>
    </xf>
    <xf numFmtId="0" fontId="20" fillId="29" borderId="2" xfId="0" applyFont="1" applyFill="1" applyBorder="1" applyAlignment="1">
      <alignment horizontal="center"/>
    </xf>
    <xf numFmtId="0" fontId="23" fillId="29" borderId="3" xfId="0" applyFont="1" applyFill="1" applyBorder="1" applyAlignment="1">
      <alignment horizontal="center"/>
    </xf>
    <xf numFmtId="0" fontId="17" fillId="27" borderId="2" xfId="0" applyFont="1" applyFill="1" applyBorder="1" applyAlignment="1">
      <alignment horizontal="center"/>
    </xf>
    <xf numFmtId="0" fontId="13" fillId="29" borderId="9" xfId="0" applyFont="1" applyFill="1" applyBorder="1" applyAlignment="1">
      <alignment horizontal="center"/>
    </xf>
    <xf numFmtId="0" fontId="18" fillId="29" borderId="10" xfId="0" applyFont="1" applyFill="1" applyBorder="1" applyAlignment="1">
      <alignment horizontal="center"/>
    </xf>
    <xf numFmtId="0" fontId="40" fillId="29" borderId="10" xfId="0" applyFont="1" applyFill="1" applyBorder="1" applyAlignment="1">
      <alignment horizontal="center"/>
    </xf>
    <xf numFmtId="0" fontId="18" fillId="30" borderId="10" xfId="0" applyFont="1" applyFill="1" applyBorder="1" applyAlignment="1">
      <alignment horizontal="center" vertical="center"/>
    </xf>
    <xf numFmtId="0" fontId="20" fillId="29" borderId="10" xfId="0" applyFont="1" applyFill="1" applyBorder="1" applyAlignment="1">
      <alignment horizontal="center"/>
    </xf>
    <xf numFmtId="0" fontId="23" fillId="29" borderId="9" xfId="0" applyFont="1" applyFill="1" applyBorder="1" applyAlignment="1">
      <alignment horizontal="center"/>
    </xf>
    <xf numFmtId="0" fontId="15" fillId="6" borderId="0" xfId="0" applyFont="1" applyFill="1"/>
    <xf numFmtId="0" fontId="17" fillId="12" borderId="2" xfId="0" applyFont="1" applyFill="1" applyBorder="1" applyAlignment="1">
      <alignment horizontal="center" vertical="center"/>
    </xf>
    <xf numFmtId="0" fontId="17" fillId="10" borderId="2" xfId="0" applyFont="1" applyFill="1" applyBorder="1" applyAlignment="1">
      <alignment horizontal="center" vertical="center"/>
    </xf>
    <xf numFmtId="164" fontId="17" fillId="10" borderId="2" xfId="0" applyNumberFormat="1" applyFont="1" applyFill="1" applyBorder="1" applyAlignment="1">
      <alignment horizontal="center" vertical="center"/>
    </xf>
    <xf numFmtId="1" fontId="17" fillId="10" borderId="9" xfId="0" applyNumberFormat="1" applyFont="1" applyFill="1" applyBorder="1" applyAlignment="1">
      <alignment horizontal="center" vertical="center"/>
    </xf>
    <xf numFmtId="0" fontId="17" fillId="11" borderId="6" xfId="0" applyFont="1" applyFill="1" applyBorder="1" applyAlignment="1">
      <alignment horizontal="center" vertical="center"/>
    </xf>
    <xf numFmtId="164" fontId="17" fillId="11" borderId="3" xfId="0" applyNumberFormat="1" applyFont="1" applyFill="1" applyBorder="1" applyAlignment="1">
      <alignment horizontal="center" vertical="center"/>
    </xf>
    <xf numFmtId="0" fontId="17" fillId="11" borderId="2" xfId="0" applyFont="1" applyFill="1" applyBorder="1" applyAlignment="1">
      <alignment horizontal="center" vertical="center"/>
    </xf>
    <xf numFmtId="164" fontId="17" fillId="11" borderId="2" xfId="0" applyNumberFormat="1" applyFont="1" applyFill="1" applyBorder="1" applyAlignment="1">
      <alignment horizontal="center" vertical="center"/>
    </xf>
    <xf numFmtId="0" fontId="25" fillId="12" borderId="2" xfId="0" applyFont="1" applyFill="1" applyBorder="1" applyAlignment="1">
      <alignment horizontal="center" vertical="center"/>
    </xf>
    <xf numFmtId="0" fontId="25" fillId="14" borderId="3" xfId="0" applyFont="1" applyFill="1" applyBorder="1" applyAlignment="1">
      <alignment horizontal="center" vertical="center"/>
    </xf>
    <xf numFmtId="0" fontId="25" fillId="15" borderId="3" xfId="0" applyFont="1" applyFill="1" applyBorder="1" applyAlignment="1">
      <alignment horizontal="center" vertical="center"/>
    </xf>
    <xf numFmtId="164" fontId="25" fillId="14" borderId="3" xfId="0" applyNumberFormat="1" applyFont="1" applyFill="1" applyBorder="1" applyAlignment="1">
      <alignment horizontal="center" vertical="center"/>
    </xf>
    <xf numFmtId="1" fontId="25" fillId="14" borderId="3" xfId="0" applyNumberFormat="1" applyFont="1" applyFill="1" applyBorder="1" applyAlignment="1">
      <alignment horizontal="center" vertical="center"/>
    </xf>
    <xf numFmtId="0" fontId="4" fillId="11" borderId="6" xfId="0" applyFont="1" applyFill="1" applyBorder="1" applyAlignment="1">
      <alignment horizontal="center" vertical="center"/>
    </xf>
    <xf numFmtId="0" fontId="25" fillId="12" borderId="3" xfId="0" applyFont="1" applyFill="1" applyBorder="1" applyAlignment="1">
      <alignment horizontal="center" vertical="center"/>
    </xf>
    <xf numFmtId="0" fontId="25" fillId="16" borderId="6" xfId="0" applyFont="1" applyFill="1" applyBorder="1" applyAlignment="1">
      <alignment horizontal="center" vertical="center"/>
    </xf>
    <xf numFmtId="0" fontId="17" fillId="12" borderId="3" xfId="0" applyFont="1" applyFill="1" applyBorder="1" applyAlignment="1">
      <alignment horizontal="center" vertical="center"/>
    </xf>
    <xf numFmtId="0" fontId="17" fillId="12" borderId="7" xfId="0" applyFont="1" applyFill="1" applyBorder="1" applyAlignment="1">
      <alignment horizontal="center" vertical="center"/>
    </xf>
    <xf numFmtId="0" fontId="17" fillId="10" borderId="6" xfId="0" applyFont="1" applyFill="1" applyBorder="1" applyAlignment="1">
      <alignment horizontal="center" vertical="center"/>
    </xf>
    <xf numFmtId="0" fontId="17" fillId="10" borderId="9" xfId="0" applyFont="1" applyFill="1" applyBorder="1" applyAlignment="1">
      <alignment horizontal="center" vertical="center"/>
    </xf>
    <xf numFmtId="0" fontId="17" fillId="14" borderId="3" xfId="0" applyFont="1" applyFill="1" applyBorder="1" applyAlignment="1">
      <alignment horizontal="center" vertical="center"/>
    </xf>
    <xf numFmtId="164" fontId="17" fillId="14" borderId="3" xfId="0" applyNumberFormat="1" applyFont="1" applyFill="1" applyBorder="1" applyAlignment="1">
      <alignment horizontal="center" vertical="center"/>
    </xf>
    <xf numFmtId="0" fontId="17" fillId="15" borderId="6" xfId="0" applyFont="1" applyFill="1" applyBorder="1" applyAlignment="1">
      <alignment horizontal="center" vertical="center"/>
    </xf>
    <xf numFmtId="164" fontId="17" fillId="10" borderId="9" xfId="0" applyNumberFormat="1" applyFont="1" applyFill="1" applyBorder="1" applyAlignment="1">
      <alignment horizontal="center" vertical="center"/>
    </xf>
    <xf numFmtId="0" fontId="91" fillId="12" borderId="2" xfId="0" applyFont="1" applyFill="1" applyBorder="1" applyAlignment="1">
      <alignment horizontal="center" vertical="center"/>
    </xf>
    <xf numFmtId="0" fontId="91" fillId="14" borderId="3" xfId="0" applyFont="1" applyFill="1" applyBorder="1" applyAlignment="1">
      <alignment horizontal="center" vertical="center"/>
    </xf>
    <xf numFmtId="0" fontId="91" fillId="15" borderId="3" xfId="0" applyFont="1" applyFill="1" applyBorder="1" applyAlignment="1">
      <alignment horizontal="center" vertical="center"/>
    </xf>
    <xf numFmtId="164" fontId="17" fillId="31" borderId="3" xfId="0" applyNumberFormat="1" applyFont="1" applyFill="1" applyBorder="1" applyAlignment="1">
      <alignment horizontal="center" vertical="center"/>
    </xf>
    <xf numFmtId="0" fontId="27" fillId="32" borderId="2" xfId="0" applyFont="1" applyFill="1" applyBorder="1" applyAlignment="1">
      <alignment horizontal="center" vertical="center"/>
    </xf>
    <xf numFmtId="0" fontId="93" fillId="33" borderId="45" xfId="0" applyFont="1" applyFill="1" applyBorder="1" applyAlignment="1">
      <alignment horizontal="left" vertical="top"/>
    </xf>
    <xf numFmtId="0" fontId="93" fillId="33" borderId="46" xfId="0" applyFont="1" applyFill="1" applyBorder="1" applyAlignment="1">
      <alignment horizontal="left" vertical="top" wrapText="1"/>
    </xf>
    <xf numFmtId="0" fontId="93" fillId="33" borderId="47" xfId="0" applyFont="1" applyFill="1" applyBorder="1" applyAlignment="1">
      <alignment horizontal="left" vertical="top"/>
    </xf>
    <xf numFmtId="0" fontId="93" fillId="33" borderId="45" xfId="0" applyFont="1" applyFill="1" applyBorder="1" applyAlignment="1">
      <alignment horizontal="left" vertical="top" wrapText="1"/>
    </xf>
    <xf numFmtId="0" fontId="93" fillId="33" borderId="48" xfId="0" applyFont="1" applyFill="1" applyBorder="1" applyAlignment="1">
      <alignment horizontal="left" vertical="top" wrapText="1"/>
    </xf>
    <xf numFmtId="0" fontId="92" fillId="26" borderId="45" xfId="0" applyFont="1" applyFill="1" applyBorder="1"/>
    <xf numFmtId="0" fontId="94" fillId="26" borderId="45" xfId="0" applyFont="1" applyFill="1" applyBorder="1"/>
    <xf numFmtId="0" fontId="93" fillId="26" borderId="45" xfId="0" applyFont="1" applyFill="1" applyBorder="1" applyAlignment="1">
      <alignment horizontal="left" vertical="top" wrapText="1"/>
    </xf>
    <xf numFmtId="0" fontId="92" fillId="0" borderId="45" xfId="0" applyFont="1" applyBorder="1"/>
    <xf numFmtId="0" fontId="94" fillId="0" borderId="45" xfId="0" applyFont="1" applyBorder="1"/>
    <xf numFmtId="0" fontId="92" fillId="34" borderId="45" xfId="0" applyFont="1" applyFill="1" applyBorder="1"/>
    <xf numFmtId="0" fontId="94" fillId="34" borderId="45" xfId="0" applyFont="1" applyFill="1" applyBorder="1"/>
    <xf numFmtId="0" fontId="92" fillId="33" borderId="45" xfId="0" applyFont="1" applyFill="1" applyBorder="1"/>
    <xf numFmtId="0" fontId="94" fillId="33" borderId="45" xfId="0" applyFont="1" applyFill="1" applyBorder="1"/>
    <xf numFmtId="0" fontId="17" fillId="0" borderId="3" xfId="0" applyFont="1" applyFill="1" applyBorder="1" applyAlignment="1">
      <alignment horizontal="center" vertical="center"/>
    </xf>
    <xf numFmtId="164" fontId="17" fillId="0" borderId="2" xfId="0" applyNumberFormat="1" applyFont="1" applyFill="1" applyBorder="1" applyAlignment="1">
      <alignment horizontal="center" vertical="center"/>
    </xf>
    <xf numFmtId="0" fontId="17" fillId="0" borderId="2" xfId="0" applyFont="1" applyFill="1" applyBorder="1" applyAlignment="1">
      <alignment horizontal="center" vertical="center"/>
    </xf>
    <xf numFmtId="0" fontId="17" fillId="0" borderId="0" xfId="0" applyFont="1" applyFill="1" applyAlignment="1">
      <alignment horizontal="center" vertical="center"/>
    </xf>
    <xf numFmtId="1" fontId="17" fillId="0" borderId="2" xfId="0" applyNumberFormat="1" applyFont="1" applyFill="1" applyBorder="1" applyAlignment="1">
      <alignment horizontal="center" vertical="center"/>
    </xf>
    <xf numFmtId="1" fontId="17" fillId="0" borderId="9" xfId="0" applyNumberFormat="1" applyFont="1" applyFill="1" applyBorder="1" applyAlignment="1">
      <alignment horizontal="center" vertical="center"/>
    </xf>
    <xf numFmtId="0" fontId="17" fillId="0" borderId="6" xfId="0" applyFont="1" applyFill="1" applyBorder="1" applyAlignment="1">
      <alignment horizontal="center" vertical="center"/>
    </xf>
    <xf numFmtId="164" fontId="17" fillId="0" borderId="3" xfId="0" applyNumberFormat="1" applyFont="1" applyFill="1" applyBorder="1" applyAlignment="1">
      <alignment horizontal="center" vertical="center"/>
    </xf>
    <xf numFmtId="164" fontId="17" fillId="0" borderId="9" xfId="0" applyNumberFormat="1" applyFont="1" applyFill="1" applyBorder="1" applyAlignment="1">
      <alignment horizontal="center" vertical="center"/>
    </xf>
    <xf numFmtId="0" fontId="24" fillId="0" borderId="6" xfId="0" applyFont="1" applyFill="1" applyBorder="1"/>
    <xf numFmtId="0" fontId="23" fillId="0" borderId="6" xfId="0" applyFont="1" applyFill="1" applyBorder="1" applyAlignment="1">
      <alignment vertical="top" wrapText="1"/>
    </xf>
    <xf numFmtId="0" fontId="24" fillId="0" borderId="0" xfId="0" applyFont="1" applyFill="1"/>
    <xf numFmtId="0" fontId="15" fillId="0" borderId="0" xfId="0" applyFont="1" applyFill="1"/>
    <xf numFmtId="0" fontId="95" fillId="35" borderId="0" xfId="0" applyFont="1" applyFill="1"/>
    <xf numFmtId="0" fontId="96" fillId="35" borderId="0" xfId="0" applyFont="1" applyFill="1"/>
    <xf numFmtId="0" fontId="15" fillId="35" borderId="0" xfId="0" applyFont="1" applyFill="1"/>
    <xf numFmtId="0" fontId="15" fillId="0" borderId="0" xfId="0" applyFont="1" applyFill="1" applyAlignment="1">
      <alignment wrapText="1"/>
    </xf>
    <xf numFmtId="0" fontId="15" fillId="36" borderId="0" xfId="0" applyFont="1" applyFill="1" applyAlignment="1">
      <alignment wrapText="1"/>
    </xf>
    <xf numFmtId="0" fontId="15" fillId="36" borderId="0" xfId="0" applyFont="1" applyFill="1"/>
    <xf numFmtId="0" fontId="29" fillId="0" borderId="0" xfId="0" applyFont="1" applyFill="1"/>
    <xf numFmtId="0" fontId="97" fillId="2" borderId="2" xfId="0" applyFont="1" applyFill="1" applyBorder="1" applyAlignment="1">
      <alignment vertical="top" wrapText="1"/>
    </xf>
    <xf numFmtId="0" fontId="97" fillId="37" borderId="2" xfId="0" applyFont="1" applyFill="1" applyBorder="1" applyAlignment="1">
      <alignment vertical="top" wrapText="1"/>
    </xf>
    <xf numFmtId="0" fontId="10" fillId="26" borderId="2" xfId="0" applyFont="1" applyFill="1" applyBorder="1" applyAlignment="1">
      <alignment horizontal="center" vertical="center"/>
    </xf>
    <xf numFmtId="0" fontId="27" fillId="12" borderId="11" xfId="0" applyFont="1" applyFill="1" applyBorder="1" applyAlignment="1">
      <alignment horizontal="center" vertical="center"/>
    </xf>
    <xf numFmtId="0" fontId="27" fillId="11" borderId="11" xfId="0" applyFont="1" applyFill="1" applyBorder="1" applyAlignment="1">
      <alignment horizontal="center" vertical="center"/>
    </xf>
    <xf numFmtId="0" fontId="17" fillId="10" borderId="3" xfId="0" applyFont="1" applyFill="1" applyBorder="1" applyAlignment="1">
      <alignment horizontal="center" vertical="center"/>
    </xf>
    <xf numFmtId="0" fontId="17" fillId="11" borderId="0" xfId="0" applyFont="1" applyFill="1" applyBorder="1" applyAlignment="1">
      <alignment horizontal="center" vertical="center"/>
    </xf>
    <xf numFmtId="164" fontId="27" fillId="10" borderId="3" xfId="0" applyNumberFormat="1" applyFont="1" applyFill="1" applyBorder="1" applyAlignment="1">
      <alignment horizontal="center" vertical="center"/>
    </xf>
    <xf numFmtId="164" fontId="27" fillId="11" borderId="10" xfId="0" applyNumberFormat="1" applyFont="1" applyFill="1" applyBorder="1" applyAlignment="1">
      <alignment horizontal="center" vertical="center"/>
    </xf>
    <xf numFmtId="0" fontId="30" fillId="4" borderId="0" xfId="0" applyFont="1" applyFill="1" applyBorder="1" applyAlignment="1">
      <alignment horizontal="center" wrapText="1"/>
    </xf>
    <xf numFmtId="1" fontId="17" fillId="11" borderId="2" xfId="0" applyNumberFormat="1" applyFont="1" applyFill="1" applyBorder="1" applyAlignment="1">
      <alignment horizontal="center" vertical="center"/>
    </xf>
    <xf numFmtId="1" fontId="17" fillId="11" borderId="3" xfId="0" applyNumberFormat="1" applyFont="1" applyFill="1" applyBorder="1" applyAlignment="1">
      <alignment horizontal="center" vertical="center"/>
    </xf>
    <xf numFmtId="0" fontId="15" fillId="26" borderId="2" xfId="0" applyFont="1" applyFill="1" applyBorder="1"/>
    <xf numFmtId="0" fontId="97" fillId="26" borderId="2" xfId="0" applyFont="1" applyFill="1" applyBorder="1" applyAlignment="1">
      <alignment vertical="top" wrapText="1"/>
    </xf>
    <xf numFmtId="0" fontId="27" fillId="39" borderId="3" xfId="0" applyFont="1" applyFill="1" applyBorder="1" applyAlignment="1">
      <alignment horizontal="center" vertical="center"/>
    </xf>
    <xf numFmtId="0" fontId="27" fillId="40" borderId="3" xfId="0" applyFont="1" applyFill="1" applyBorder="1" applyAlignment="1">
      <alignment horizontal="center" vertical="center"/>
    </xf>
    <xf numFmtId="164" fontId="27" fillId="38" borderId="2" xfId="0" applyNumberFormat="1" applyFont="1" applyFill="1" applyBorder="1" applyAlignment="1">
      <alignment horizontal="center" vertical="center"/>
    </xf>
    <xf numFmtId="0" fontId="27" fillId="41" borderId="2" xfId="0" applyFont="1" applyFill="1" applyBorder="1" applyAlignment="1">
      <alignment horizontal="center" vertical="center"/>
    </xf>
    <xf numFmtId="0" fontId="9" fillId="40" borderId="3" xfId="0" applyFont="1" applyFill="1" applyBorder="1" applyAlignment="1">
      <alignment horizontal="center" vertical="center"/>
    </xf>
    <xf numFmtId="164" fontId="9" fillId="40" borderId="3" xfId="0" applyNumberFormat="1" applyFont="1" applyFill="1" applyBorder="1" applyAlignment="1">
      <alignment horizontal="center" vertical="center"/>
    </xf>
    <xf numFmtId="164" fontId="27" fillId="38" borderId="9" xfId="0" applyNumberFormat="1" applyFont="1" applyFill="1" applyBorder="1" applyAlignment="1">
      <alignment horizontal="center" vertical="center"/>
    </xf>
    <xf numFmtId="0" fontId="24" fillId="26" borderId="0" xfId="0" applyFont="1" applyFill="1" applyBorder="1"/>
    <xf numFmtId="0" fontId="24" fillId="26" borderId="6" xfId="0" applyFont="1" applyFill="1" applyBorder="1"/>
    <xf numFmtId="0" fontId="24" fillId="26" borderId="0" xfId="0" applyFont="1" applyFill="1"/>
    <xf numFmtId="0" fontId="15" fillId="26" borderId="0" xfId="0" applyFont="1" applyFill="1"/>
    <xf numFmtId="0" fontId="17" fillId="26" borderId="3" xfId="0" applyFont="1" applyFill="1" applyBorder="1" applyAlignment="1">
      <alignment horizontal="center" vertical="center"/>
    </xf>
    <xf numFmtId="164" fontId="17" fillId="26" borderId="2" xfId="0" applyNumberFormat="1" applyFont="1" applyFill="1" applyBorder="1" applyAlignment="1">
      <alignment horizontal="center" vertical="center"/>
    </xf>
    <xf numFmtId="164" fontId="17" fillId="26" borderId="9" xfId="0" applyNumberFormat="1" applyFont="1" applyFill="1" applyBorder="1" applyAlignment="1">
      <alignment horizontal="center" vertical="center"/>
    </xf>
    <xf numFmtId="0" fontId="23" fillId="26" borderId="6" xfId="0" applyFont="1" applyFill="1" applyBorder="1" applyAlignment="1">
      <alignment vertical="top" wrapText="1"/>
    </xf>
    <xf numFmtId="0" fontId="27" fillId="39" borderId="11" xfId="0" applyFont="1" applyFill="1" applyBorder="1" applyAlignment="1">
      <alignment horizontal="center" vertical="center"/>
    </xf>
    <xf numFmtId="164" fontId="27" fillId="40" borderId="3" xfId="0" applyNumberFormat="1" applyFont="1" applyFill="1" applyBorder="1" applyAlignment="1">
      <alignment horizontal="center" vertical="center"/>
    </xf>
    <xf numFmtId="164" fontId="27" fillId="41" borderId="3" xfId="0" applyNumberFormat="1" applyFont="1" applyFill="1" applyBorder="1" applyAlignment="1">
      <alignment horizontal="center" vertical="center"/>
    </xf>
    <xf numFmtId="164" fontId="27" fillId="38" borderId="10" xfId="0" applyNumberFormat="1" applyFont="1" applyFill="1" applyBorder="1" applyAlignment="1">
      <alignment horizontal="center" vertical="center"/>
    </xf>
    <xf numFmtId="0" fontId="29" fillId="26" borderId="6" xfId="0" applyFont="1" applyFill="1" applyBorder="1"/>
    <xf numFmtId="0" fontId="23" fillId="29" borderId="6" xfId="0" applyFont="1" applyFill="1" applyBorder="1" applyAlignment="1">
      <alignment vertical="top" wrapText="1"/>
    </xf>
    <xf numFmtId="0" fontId="30" fillId="28" borderId="0" xfId="0" applyFont="1" applyFill="1" applyBorder="1" applyAlignment="1">
      <alignment horizontal="center" wrapText="1"/>
    </xf>
    <xf numFmtId="0" fontId="29" fillId="26" borderId="0" xfId="0" applyFont="1" applyFill="1"/>
    <xf numFmtId="0" fontId="27" fillId="39" borderId="42" xfId="0" applyFont="1" applyFill="1" applyBorder="1" applyAlignment="1">
      <alignment horizontal="center" vertical="center"/>
    </xf>
    <xf numFmtId="0" fontId="29" fillId="26" borderId="0" xfId="0" applyFont="1" applyFill="1" applyBorder="1"/>
    <xf numFmtId="164" fontId="32" fillId="40" borderId="3" xfId="0" applyNumberFormat="1" applyFont="1" applyFill="1" applyBorder="1" applyAlignment="1">
      <alignment horizontal="center" vertical="center"/>
    </xf>
    <xf numFmtId="164" fontId="32" fillId="42" borderId="10" xfId="0" applyNumberFormat="1" applyFont="1" applyFill="1" applyBorder="1" applyAlignment="1">
      <alignment horizontal="center" vertical="center"/>
    </xf>
    <xf numFmtId="9" fontId="30" fillId="26" borderId="0" xfId="0" applyNumberFormat="1" applyFont="1" applyFill="1" applyBorder="1" applyAlignment="1">
      <alignment horizontal="left" wrapText="1"/>
    </xf>
    <xf numFmtId="0" fontId="30" fillId="26" borderId="0" xfId="0" applyFont="1" applyFill="1" applyBorder="1" applyAlignment="1">
      <alignment horizontal="right"/>
    </xf>
    <xf numFmtId="0" fontId="30" fillId="26" borderId="0" xfId="0" applyFont="1" applyFill="1" applyBorder="1" applyAlignment="1">
      <alignment horizontal="left"/>
    </xf>
    <xf numFmtId="0" fontId="30" fillId="26" borderId="0" xfId="0" applyFont="1" applyFill="1" applyBorder="1" applyAlignment="1">
      <alignment horizontal="left" wrapText="1"/>
    </xf>
    <xf numFmtId="0" fontId="15" fillId="43" borderId="0" xfId="0" applyFont="1" applyFill="1" applyAlignment="1">
      <alignment wrapText="1"/>
    </xf>
    <xf numFmtId="0" fontId="24" fillId="26" borderId="0" xfId="0" applyFont="1" applyFill="1" applyAlignment="1">
      <alignment horizontal="center" wrapText="1"/>
    </xf>
    <xf numFmtId="0" fontId="27" fillId="11" borderId="16" xfId="0" applyFont="1" applyFill="1" applyBorder="1" applyAlignment="1">
      <alignment horizontal="center" vertical="center" wrapText="1"/>
    </xf>
    <xf numFmtId="0" fontId="27" fillId="11" borderId="0" xfId="0" applyFont="1" applyFill="1" applyBorder="1" applyAlignment="1">
      <alignment horizontal="center" vertical="center" wrapText="1"/>
    </xf>
    <xf numFmtId="0" fontId="27" fillId="39" borderId="17" xfId="0" applyFont="1" applyFill="1" applyBorder="1" applyAlignment="1">
      <alignment horizontal="center" vertical="center"/>
    </xf>
    <xf numFmtId="0" fontId="27" fillId="11" borderId="38" xfId="0" applyFont="1" applyFill="1" applyBorder="1" applyAlignment="1">
      <alignment horizontal="center" vertical="center"/>
    </xf>
    <xf numFmtId="0" fontId="27" fillId="11" borderId="37" xfId="0" applyFont="1" applyFill="1" applyBorder="1" applyAlignment="1">
      <alignment horizontal="center" vertical="center"/>
    </xf>
    <xf numFmtId="0" fontId="27" fillId="11" borderId="3" xfId="0" applyFont="1" applyFill="1" applyBorder="1" applyAlignment="1">
      <alignment horizontal="center" vertical="center"/>
    </xf>
    <xf numFmtId="0" fontId="27" fillId="11" borderId="17" xfId="0" applyFont="1" applyFill="1" applyBorder="1" applyAlignment="1">
      <alignment horizontal="center" vertical="center"/>
    </xf>
    <xf numFmtId="167" fontId="27" fillId="11" borderId="2" xfId="4" applyNumberFormat="1" applyFont="1" applyFill="1" applyBorder="1" applyAlignment="1">
      <alignment horizontal="center" vertical="center"/>
    </xf>
    <xf numFmtId="1" fontId="17" fillId="26" borderId="3" xfId="0" applyNumberFormat="1" applyFont="1" applyFill="1" applyBorder="1" applyAlignment="1">
      <alignment horizontal="center" vertical="center"/>
    </xf>
    <xf numFmtId="1" fontId="27" fillId="39" borderId="11" xfId="0" applyNumberFormat="1" applyFont="1" applyFill="1" applyBorder="1" applyAlignment="1">
      <alignment horizontal="center" vertical="center"/>
    </xf>
    <xf numFmtId="1" fontId="27" fillId="39" borderId="42" xfId="0" applyNumberFormat="1" applyFont="1" applyFill="1" applyBorder="1" applyAlignment="1">
      <alignment horizontal="center" vertical="center"/>
    </xf>
    <xf numFmtId="1" fontId="27" fillId="39" borderId="3" xfId="0" applyNumberFormat="1" applyFont="1" applyFill="1" applyBorder="1" applyAlignment="1">
      <alignment horizontal="center" vertical="center"/>
    </xf>
    <xf numFmtId="164" fontId="17" fillId="11" borderId="0" xfId="0" applyNumberFormat="1" applyFont="1" applyFill="1" applyBorder="1" applyAlignment="1">
      <alignment horizontal="center" vertical="center"/>
    </xf>
    <xf numFmtId="164" fontId="17" fillId="11" borderId="20" xfId="0" applyNumberFormat="1" applyFont="1" applyFill="1" applyBorder="1" applyAlignment="1">
      <alignment horizontal="center" vertical="center"/>
    </xf>
    <xf numFmtId="164" fontId="17" fillId="0" borderId="20" xfId="0" applyNumberFormat="1" applyFont="1" applyFill="1" applyBorder="1" applyAlignment="1">
      <alignment horizontal="center" vertical="center"/>
    </xf>
    <xf numFmtId="0" fontId="17" fillId="11" borderId="7" xfId="0" applyFont="1" applyFill="1" applyBorder="1" applyAlignment="1">
      <alignment horizontal="center" vertical="center"/>
    </xf>
    <xf numFmtId="0" fontId="25" fillId="16" borderId="7" xfId="0" applyFont="1" applyFill="1" applyBorder="1" applyAlignment="1">
      <alignment horizontal="center" vertical="center"/>
    </xf>
    <xf numFmtId="0" fontId="17" fillId="0" borderId="7" xfId="0" applyFont="1" applyFill="1" applyBorder="1" applyAlignment="1">
      <alignment horizontal="center" vertical="center"/>
    </xf>
    <xf numFmtId="0" fontId="9" fillId="17" borderId="3" xfId="0" applyFont="1" applyFill="1" applyBorder="1" applyAlignment="1">
      <alignment horizontal="center" vertical="center"/>
    </xf>
    <xf numFmtId="1" fontId="9" fillId="17" borderId="2" xfId="0" applyNumberFormat="1" applyFont="1" applyFill="1" applyBorder="1" applyAlignment="1">
      <alignment horizontal="center" vertical="center"/>
    </xf>
    <xf numFmtId="164" fontId="91" fillId="10" borderId="2" xfId="0" applyNumberFormat="1" applyFont="1" applyFill="1" applyBorder="1" applyAlignment="1">
      <alignment horizontal="center" vertical="center"/>
    </xf>
    <xf numFmtId="164" fontId="91" fillId="11" borderId="20" xfId="0" applyNumberFormat="1" applyFont="1" applyFill="1" applyBorder="1" applyAlignment="1">
      <alignment horizontal="center" vertical="center"/>
    </xf>
    <xf numFmtId="1" fontId="91" fillId="11" borderId="2" xfId="0" applyNumberFormat="1" applyFont="1" applyFill="1" applyBorder="1" applyAlignment="1">
      <alignment horizontal="center" vertical="center"/>
    </xf>
    <xf numFmtId="0" fontId="91" fillId="16" borderId="7" xfId="0" applyFont="1" applyFill="1" applyBorder="1" applyAlignment="1">
      <alignment horizontal="center" vertical="center"/>
    </xf>
    <xf numFmtId="1" fontId="95" fillId="35" borderId="0" xfId="0" applyNumberFormat="1" applyFont="1" applyFill="1"/>
    <xf numFmtId="1" fontId="15" fillId="0" borderId="0" xfId="0" applyNumberFormat="1" applyFont="1"/>
    <xf numFmtId="0" fontId="17" fillId="0" borderId="37" xfId="0" applyFont="1" applyFill="1" applyBorder="1" applyAlignment="1">
      <alignment horizontal="center" vertical="center"/>
    </xf>
    <xf numFmtId="0" fontId="27" fillId="32" borderId="37" xfId="0" applyFont="1" applyFill="1" applyBorder="1" applyAlignment="1">
      <alignment horizontal="center" vertical="center"/>
    </xf>
    <xf numFmtId="164" fontId="9" fillId="15" borderId="2" xfId="0" applyNumberFormat="1" applyFont="1" applyFill="1" applyBorder="1" applyAlignment="1">
      <alignment horizontal="center" vertical="center"/>
    </xf>
    <xf numFmtId="164" fontId="9" fillId="42" borderId="2" xfId="0" applyNumberFormat="1" applyFont="1" applyFill="1" applyBorder="1" applyAlignment="1">
      <alignment horizontal="center" vertical="center"/>
    </xf>
    <xf numFmtId="0" fontId="27" fillId="39" borderId="2" xfId="0" applyFont="1" applyFill="1" applyBorder="1" applyAlignment="1">
      <alignment horizontal="center" vertical="center"/>
    </xf>
    <xf numFmtId="164" fontId="32" fillId="15" borderId="2" xfId="0" applyNumberFormat="1" applyFont="1" applyFill="1" applyBorder="1" applyAlignment="1">
      <alignment horizontal="center" vertical="center"/>
    </xf>
    <xf numFmtId="164" fontId="32" fillId="42" borderId="2" xfId="0" applyNumberFormat="1" applyFont="1" applyFill="1" applyBorder="1" applyAlignment="1">
      <alignment horizontal="center" vertical="center"/>
    </xf>
    <xf numFmtId="0" fontId="24" fillId="26" borderId="0" xfId="0" applyFont="1" applyFill="1" applyAlignment="1">
      <alignment horizontal="center" wrapText="1"/>
    </xf>
    <xf numFmtId="0" fontId="24" fillId="36" borderId="0" xfId="0" applyFont="1" applyFill="1" applyAlignment="1">
      <alignment horizontal="center" wrapText="1"/>
    </xf>
    <xf numFmtId="0" fontId="43" fillId="6" borderId="6" xfId="0" applyFont="1" applyFill="1" applyBorder="1" applyAlignment="1">
      <alignment horizontal="center" wrapText="1"/>
    </xf>
    <xf numFmtId="0" fontId="43" fillId="6" borderId="2" xfId="0" applyFont="1" applyFill="1" applyBorder="1" applyAlignment="1">
      <alignment horizontal="center" wrapText="1"/>
    </xf>
    <xf numFmtId="0" fontId="43" fillId="6" borderId="2" xfId="0" applyFont="1" applyFill="1" applyBorder="1" applyAlignment="1">
      <alignment horizontal="center" vertical="center" wrapText="1"/>
    </xf>
    <xf numFmtId="0" fontId="43" fillId="29" borderId="2" xfId="0" applyFont="1" applyFill="1" applyBorder="1" applyAlignment="1">
      <alignment horizontal="center" wrapText="1"/>
    </xf>
    <xf numFmtId="0" fontId="43" fillId="29" borderId="9" xfId="0" applyFont="1" applyFill="1" applyBorder="1" applyAlignment="1">
      <alignment horizontal="center" wrapText="1"/>
    </xf>
    <xf numFmtId="0" fontId="29" fillId="0" borderId="0" xfId="0" applyFont="1" applyBorder="1"/>
    <xf numFmtId="0" fontId="24" fillId="0" borderId="0" xfId="0" applyFont="1" applyBorder="1"/>
    <xf numFmtId="0" fontId="24" fillId="6" borderId="0" xfId="0" applyFont="1" applyFill="1" applyBorder="1" applyAlignment="1">
      <alignment vertical="top" wrapText="1"/>
    </xf>
    <xf numFmtId="0" fontId="23" fillId="6" borderId="0" xfId="0" applyFont="1" applyFill="1" applyBorder="1" applyAlignment="1">
      <alignment vertical="top" wrapText="1"/>
    </xf>
    <xf numFmtId="0" fontId="23" fillId="0" borderId="0" xfId="0" applyFont="1" applyFill="1" applyBorder="1" applyAlignment="1">
      <alignment vertical="top" wrapText="1"/>
    </xf>
    <xf numFmtId="0" fontId="23" fillId="26" borderId="0" xfId="0" applyFont="1" applyFill="1" applyBorder="1" applyAlignment="1">
      <alignment vertical="top" wrapText="1"/>
    </xf>
    <xf numFmtId="0" fontId="12" fillId="6" borderId="0" xfId="0" applyFont="1" applyFill="1" applyBorder="1" applyAlignment="1">
      <alignment horizontal="center" vertical="top" wrapText="1"/>
    </xf>
    <xf numFmtId="0" fontId="12" fillId="6" borderId="0" xfId="0" applyFont="1" applyFill="1" applyBorder="1" applyAlignment="1">
      <alignment horizontal="left" vertical="top" wrapText="1"/>
    </xf>
    <xf numFmtId="0" fontId="13" fillId="0" borderId="2" xfId="0" applyFont="1" applyBorder="1" applyAlignment="1">
      <alignment horizontal="center" vertical="center" wrapText="1"/>
    </xf>
    <xf numFmtId="0" fontId="0" fillId="0" borderId="0" xfId="0"/>
    <xf numFmtId="0" fontId="0" fillId="4" borderId="6" xfId="0" applyFill="1" applyBorder="1" applyAlignment="1">
      <alignment horizontal="center"/>
    </xf>
    <xf numFmtId="0" fontId="0" fillId="0" borderId="0" xfId="0"/>
    <xf numFmtId="0" fontId="0" fillId="4" borderId="6" xfId="0" applyFill="1" applyBorder="1" applyAlignment="1">
      <alignment horizontal="center"/>
    </xf>
    <xf numFmtId="0" fontId="0" fillId="0" borderId="0" xfId="0" applyBorder="1"/>
    <xf numFmtId="0" fontId="46" fillId="0" borderId="7" xfId="0" applyFont="1" applyBorder="1" applyAlignment="1">
      <alignment wrapText="1"/>
    </xf>
    <xf numFmtId="0" fontId="0" fillId="0" borderId="15" xfId="0" applyBorder="1"/>
    <xf numFmtId="0" fontId="13" fillId="0" borderId="8" xfId="0" applyFont="1" applyBorder="1"/>
    <xf numFmtId="0" fontId="0" fillId="0" borderId="8" xfId="0" applyBorder="1"/>
    <xf numFmtId="0" fontId="10" fillId="0" borderId="8" xfId="0" applyFont="1" applyBorder="1" applyAlignment="1">
      <alignment horizontal="justify" vertical="center"/>
    </xf>
    <xf numFmtId="0" fontId="15" fillId="0" borderId="0" xfId="0" applyFont="1" applyBorder="1" applyAlignment="1">
      <alignment horizontal="center" wrapText="1"/>
    </xf>
    <xf numFmtId="0" fontId="67" fillId="0" borderId="0" xfId="0" applyFont="1" applyBorder="1" applyAlignment="1">
      <alignment horizontal="center" wrapText="1"/>
    </xf>
    <xf numFmtId="0" fontId="18" fillId="0" borderId="0" xfId="0" applyFont="1" applyBorder="1" applyAlignment="1">
      <alignment horizontal="center" wrapText="1"/>
    </xf>
    <xf numFmtId="0" fontId="12" fillId="6" borderId="5" xfId="0" applyFont="1" applyFill="1" applyBorder="1" applyAlignment="1">
      <alignment horizontal="center" wrapText="1"/>
    </xf>
    <xf numFmtId="0" fontId="18" fillId="4" borderId="3" xfId="0" applyFont="1" applyFill="1" applyBorder="1" applyAlignment="1">
      <alignment horizontal="left" wrapText="1"/>
    </xf>
    <xf numFmtId="0" fontId="15" fillId="28" borderId="6" xfId="0" applyFont="1" applyFill="1" applyBorder="1"/>
    <xf numFmtId="0" fontId="15" fillId="0" borderId="6" xfId="0" applyFont="1" applyFill="1" applyBorder="1"/>
    <xf numFmtId="0" fontId="15" fillId="26" borderId="6" xfId="0" applyFont="1" applyFill="1" applyBorder="1"/>
    <xf numFmtId="0" fontId="18" fillId="4" borderId="3" xfId="0" applyFont="1" applyFill="1" applyBorder="1" applyAlignment="1">
      <alignment horizontal="center" wrapText="1"/>
    </xf>
    <xf numFmtId="0" fontId="18" fillId="4" borderId="0" xfId="0" applyFont="1" applyFill="1" applyBorder="1" applyAlignment="1">
      <alignment horizontal="center" wrapText="1"/>
    </xf>
    <xf numFmtId="0" fontId="18" fillId="28" borderId="0" xfId="0" applyFont="1" applyFill="1" applyBorder="1" applyAlignment="1">
      <alignment horizontal="center" wrapText="1"/>
    </xf>
    <xf numFmtId="0" fontId="19" fillId="4" borderId="3" xfId="0" applyFont="1" applyFill="1" applyBorder="1" applyAlignment="1">
      <alignment horizontal="left" wrapText="1"/>
    </xf>
    <xf numFmtId="0" fontId="18" fillId="28" borderId="0" xfId="0" applyFont="1" applyFill="1" applyBorder="1" applyAlignment="1">
      <alignment horizontal="left" wrapText="1"/>
    </xf>
    <xf numFmtId="0" fontId="23" fillId="0" borderId="2" xfId="0" applyFont="1" applyBorder="1" applyAlignment="1">
      <alignment horizontal="center" vertical="top" wrapText="1"/>
    </xf>
    <xf numFmtId="0" fontId="99" fillId="26" borderId="2" xfId="0" applyFont="1" applyFill="1" applyBorder="1" applyAlignment="1">
      <alignment horizontal="center" vertical="center" wrapText="1"/>
    </xf>
    <xf numFmtId="0" fontId="99" fillId="26" borderId="7" xfId="0" applyFont="1" applyFill="1" applyBorder="1" applyAlignment="1">
      <alignment wrapText="1"/>
    </xf>
    <xf numFmtId="0" fontId="99" fillId="26" borderId="6" xfId="0" applyFont="1" applyFill="1" applyBorder="1" applyAlignment="1">
      <alignment wrapText="1"/>
    </xf>
    <xf numFmtId="0" fontId="13" fillId="0" borderId="6" xfId="0" applyFont="1" applyBorder="1" applyAlignment="1">
      <alignment horizontal="center" vertical="center" textRotation="90" wrapText="1"/>
    </xf>
    <xf numFmtId="16" fontId="13" fillId="0" borderId="2" xfId="0" applyNumberFormat="1" applyFont="1" applyBorder="1" applyAlignment="1">
      <alignment wrapText="1"/>
    </xf>
    <xf numFmtId="0" fontId="13" fillId="0" borderId="7" xfId="0" applyFont="1" applyBorder="1" applyAlignment="1">
      <alignment horizontal="center" vertical="center" textRotation="90" wrapText="1"/>
    </xf>
    <xf numFmtId="0" fontId="23" fillId="0" borderId="11" xfId="0" applyFont="1" applyBorder="1" applyAlignment="1">
      <alignment horizontal="center" textRotation="90" wrapText="1"/>
    </xf>
    <xf numFmtId="0" fontId="23" fillId="0" borderId="14" xfId="0" applyFont="1" applyBorder="1" applyAlignment="1">
      <alignment horizontal="center" textRotation="90" wrapText="1"/>
    </xf>
    <xf numFmtId="0" fontId="23" fillId="0" borderId="2" xfId="0" applyFont="1" applyBorder="1" applyAlignment="1">
      <alignment horizontal="center" textRotation="90" wrapText="1"/>
    </xf>
    <xf numFmtId="0" fontId="23" fillId="0" borderId="0" xfId="0" applyFont="1" applyAlignment="1">
      <alignment horizontal="center" textRotation="90" wrapText="1"/>
    </xf>
    <xf numFmtId="0" fontId="23" fillId="6" borderId="11" xfId="0" applyFont="1" applyFill="1" applyBorder="1" applyAlignment="1">
      <alignment horizontal="center" textRotation="90" wrapText="1"/>
    </xf>
    <xf numFmtId="0" fontId="23" fillId="6" borderId="14" xfId="0" applyFont="1" applyFill="1" applyBorder="1" applyAlignment="1">
      <alignment horizontal="center" textRotation="90" wrapText="1"/>
    </xf>
    <xf numFmtId="0" fontId="23" fillId="6" borderId="2" xfId="0" applyFont="1" applyFill="1" applyBorder="1" applyAlignment="1">
      <alignment horizontal="center" textRotation="90" wrapText="1"/>
    </xf>
    <xf numFmtId="0" fontId="23" fillId="6" borderId="0" xfId="0" applyFont="1" applyFill="1" applyAlignment="1">
      <alignment horizontal="center" textRotation="90" wrapText="1"/>
    </xf>
    <xf numFmtId="0" fontId="23" fillId="26" borderId="14" xfId="0" applyFont="1" applyFill="1" applyBorder="1" applyAlignment="1">
      <alignment horizontal="center" textRotation="90" wrapText="1"/>
    </xf>
    <xf numFmtId="0" fontId="23" fillId="0" borderId="2" xfId="0" applyFont="1" applyBorder="1" applyAlignment="1">
      <alignment horizontal="center" vertical="center" textRotation="90" wrapText="1"/>
    </xf>
    <xf numFmtId="0" fontId="23" fillId="6" borderId="2" xfId="0" applyFont="1" applyFill="1" applyBorder="1" applyAlignment="1">
      <alignment horizontal="center" vertical="center" textRotation="90" wrapText="1"/>
    </xf>
    <xf numFmtId="0" fontId="23" fillId="4" borderId="2" xfId="0" applyFont="1" applyFill="1" applyBorder="1" applyAlignment="1">
      <alignment horizontal="center" vertical="center" textRotation="90" wrapText="1"/>
    </xf>
    <xf numFmtId="0" fontId="23" fillId="26" borderId="2" xfId="0" applyFont="1" applyFill="1" applyBorder="1" applyAlignment="1">
      <alignment horizontal="center" vertical="center" textRotation="90" wrapText="1"/>
    </xf>
    <xf numFmtId="0" fontId="0" fillId="26" borderId="2" xfId="0" applyFill="1" applyBorder="1"/>
    <xf numFmtId="0" fontId="13" fillId="6" borderId="6" xfId="0" applyFont="1" applyFill="1" applyBorder="1" applyAlignment="1">
      <alignment horizontal="center" vertical="center" textRotation="90" wrapText="1"/>
    </xf>
    <xf numFmtId="0" fontId="13" fillId="0" borderId="21" xfId="0" applyFont="1" applyBorder="1" applyAlignment="1">
      <alignment horizontal="center" vertical="center" textRotation="90" wrapText="1"/>
    </xf>
    <xf numFmtId="0" fontId="13" fillId="0" borderId="0" xfId="0" applyFont="1" applyAlignment="1">
      <alignment horizontal="center" vertical="center" textRotation="90" wrapText="1"/>
    </xf>
    <xf numFmtId="0" fontId="13" fillId="4" borderId="6" xfId="0" applyFont="1" applyFill="1" applyBorder="1" applyAlignment="1">
      <alignment horizontal="center" vertical="center" textRotation="90" wrapText="1"/>
    </xf>
    <xf numFmtId="0" fontId="6" fillId="0" borderId="0" xfId="1"/>
    <xf numFmtId="0" fontId="100" fillId="0" borderId="0" xfId="0" applyFont="1" applyAlignment="1">
      <alignment wrapText="1"/>
    </xf>
    <xf numFmtId="0" fontId="39" fillId="4" borderId="6" xfId="0" applyFont="1" applyFill="1" applyBorder="1" applyAlignment="1">
      <alignment vertical="center" wrapText="1"/>
    </xf>
    <xf numFmtId="0" fontId="8" fillId="0" borderId="0" xfId="0" applyFont="1" applyAlignment="1">
      <alignment horizontal="left" vertical="top" wrapText="1"/>
    </xf>
    <xf numFmtId="0" fontId="17" fillId="7" borderId="9" xfId="0" applyFont="1" applyFill="1" applyBorder="1" applyAlignment="1">
      <alignment horizontal="center" vertical="top" wrapText="1"/>
    </xf>
    <xf numFmtId="0" fontId="17" fillId="7" borderId="10" xfId="0" applyFont="1" applyFill="1" applyBorder="1" applyAlignment="1">
      <alignment horizontal="center" vertical="top" wrapText="1"/>
    </xf>
    <xf numFmtId="0" fontId="0" fillId="4" borderId="6" xfId="0" applyFill="1" applyBorder="1" applyAlignment="1">
      <alignment horizontal="center" wrapText="1"/>
    </xf>
    <xf numFmtId="0" fontId="14" fillId="0" borderId="0" xfId="0" applyFont="1" applyAlignment="1">
      <alignment horizontal="center" wrapText="1"/>
    </xf>
    <xf numFmtId="0" fontId="14" fillId="0" borderId="0" xfId="0" applyFont="1" applyAlignment="1">
      <alignment horizontal="center"/>
    </xf>
    <xf numFmtId="0" fontId="15" fillId="7" borderId="2" xfId="0" applyFont="1" applyFill="1" applyBorder="1" applyAlignment="1">
      <alignment horizontal="center" vertical="center"/>
    </xf>
    <xf numFmtId="0" fontId="0" fillId="0" borderId="2" xfId="0" applyBorder="1" applyAlignment="1">
      <alignment horizontal="center" vertical="center"/>
    </xf>
    <xf numFmtId="0" fontId="16" fillId="7" borderId="2" xfId="0" applyFont="1" applyFill="1" applyBorder="1" applyAlignment="1">
      <alignment horizontal="center" vertical="center"/>
    </xf>
    <xf numFmtId="0" fontId="17" fillId="7" borderId="2" xfId="0" applyFont="1" applyFill="1" applyBorder="1" applyAlignment="1">
      <alignment horizontal="center" vertical="top" wrapText="1"/>
    </xf>
    <xf numFmtId="0" fontId="23" fillId="4" borderId="6" xfId="0" applyFont="1" applyFill="1" applyBorder="1" applyAlignment="1">
      <alignment horizontal="center" wrapText="1"/>
    </xf>
    <xf numFmtId="0" fontId="28" fillId="4" borderId="6" xfId="0" applyFont="1" applyFill="1" applyBorder="1" applyAlignment="1">
      <alignment horizontal="center" wrapText="1"/>
    </xf>
    <xf numFmtId="0" fontId="11" fillId="0" borderId="0" xfId="0" applyFont="1" applyAlignment="1">
      <alignment horizontal="center" vertical="top" wrapText="1"/>
    </xf>
    <xf numFmtId="0" fontId="12" fillId="6" borderId="11" xfId="0" applyFont="1" applyFill="1" applyBorder="1" applyAlignment="1">
      <alignment horizontal="center" vertical="top" wrapText="1"/>
    </xf>
    <xf numFmtId="0" fontId="12" fillId="6" borderId="2" xfId="0" applyFont="1" applyFill="1" applyBorder="1" applyAlignment="1">
      <alignment horizontal="left" vertical="top" wrapText="1"/>
    </xf>
    <xf numFmtId="0" fontId="32" fillId="11" borderId="12" xfId="0" applyFont="1" applyFill="1" applyBorder="1" applyAlignment="1">
      <alignment horizontal="center" vertical="center" wrapText="1"/>
    </xf>
    <xf numFmtId="0" fontId="32" fillId="11" borderId="17" xfId="0" applyFont="1" applyFill="1" applyBorder="1" applyAlignment="1">
      <alignment horizontal="center" vertical="center" wrapText="1"/>
    </xf>
    <xf numFmtId="0" fontId="32" fillId="11" borderId="18" xfId="0" applyFont="1" applyFill="1" applyBorder="1" applyAlignment="1">
      <alignment horizontal="center" vertical="center" wrapText="1"/>
    </xf>
    <xf numFmtId="0" fontId="32" fillId="11" borderId="19" xfId="0" applyFont="1" applyFill="1" applyBorder="1" applyAlignment="1">
      <alignment horizontal="center" vertical="center" wrapText="1"/>
    </xf>
    <xf numFmtId="0" fontId="32" fillId="11" borderId="15" xfId="0" applyFont="1" applyFill="1" applyBorder="1" applyAlignment="1">
      <alignment horizontal="center" vertical="center" wrapText="1"/>
    </xf>
    <xf numFmtId="0" fontId="32" fillId="11" borderId="5" xfId="0" applyFont="1" applyFill="1" applyBorder="1" applyAlignment="1">
      <alignment horizontal="center" vertical="center" wrapText="1"/>
    </xf>
    <xf numFmtId="0" fontId="30" fillId="4" borderId="18" xfId="0" applyFont="1" applyFill="1" applyBorder="1" applyAlignment="1">
      <alignment horizontal="center" wrapText="1"/>
    </xf>
    <xf numFmtId="0" fontId="30" fillId="4" borderId="2" xfId="0" applyFont="1" applyFill="1" applyBorder="1" applyAlignment="1">
      <alignment horizontal="left" vertical="top" wrapText="1"/>
    </xf>
    <xf numFmtId="0" fontId="27" fillId="10" borderId="12" xfId="0" applyFont="1" applyFill="1" applyBorder="1" applyAlignment="1">
      <alignment horizontal="center" vertical="center" wrapText="1"/>
    </xf>
    <xf numFmtId="0" fontId="27" fillId="10" borderId="17" xfId="0" applyFont="1" applyFill="1" applyBorder="1" applyAlignment="1">
      <alignment horizontal="center" vertical="center" wrapText="1"/>
    </xf>
    <xf numFmtId="0" fontId="27" fillId="10" borderId="18" xfId="0" applyFont="1" applyFill="1" applyBorder="1" applyAlignment="1">
      <alignment horizontal="center" vertical="center" wrapText="1"/>
    </xf>
    <xf numFmtId="0" fontId="27" fillId="10" borderId="19" xfId="0" applyFont="1" applyFill="1" applyBorder="1" applyAlignment="1">
      <alignment horizontal="center" vertical="center" wrapText="1"/>
    </xf>
    <xf numFmtId="0" fontId="27" fillId="10" borderId="15" xfId="0" applyFont="1" applyFill="1" applyBorder="1" applyAlignment="1">
      <alignment horizontal="center" vertical="center" wrapText="1"/>
    </xf>
    <xf numFmtId="0" fontId="27" fillId="10" borderId="5" xfId="0" applyFont="1" applyFill="1" applyBorder="1" applyAlignment="1">
      <alignment horizontal="center" vertical="center" wrapText="1"/>
    </xf>
    <xf numFmtId="0" fontId="27" fillId="11" borderId="12" xfId="0" applyFont="1" applyFill="1" applyBorder="1" applyAlignment="1">
      <alignment horizontal="center" vertical="center" wrapText="1"/>
    </xf>
    <xf numFmtId="0" fontId="27" fillId="11" borderId="17" xfId="0" applyFont="1" applyFill="1" applyBorder="1" applyAlignment="1">
      <alignment horizontal="center" vertical="center" wrapText="1"/>
    </xf>
    <xf numFmtId="0" fontId="27" fillId="11" borderId="18" xfId="0" applyFont="1" applyFill="1" applyBorder="1" applyAlignment="1">
      <alignment horizontal="center" vertical="center" wrapText="1"/>
    </xf>
    <xf numFmtId="0" fontId="27" fillId="11" borderId="19" xfId="0" applyFont="1" applyFill="1" applyBorder="1" applyAlignment="1">
      <alignment horizontal="center" vertical="center" wrapText="1"/>
    </xf>
    <xf numFmtId="0" fontId="27" fillId="11" borderId="15" xfId="0" applyFont="1" applyFill="1" applyBorder="1" applyAlignment="1">
      <alignment horizontal="center" vertical="center" wrapText="1"/>
    </xf>
    <xf numFmtId="0" fontId="27" fillId="11" borderId="5" xfId="0" applyFont="1" applyFill="1" applyBorder="1" applyAlignment="1">
      <alignment horizontal="center" vertical="center" wrapText="1"/>
    </xf>
    <xf numFmtId="0" fontId="27" fillId="11" borderId="12" xfId="0" applyFont="1" applyFill="1" applyBorder="1" applyAlignment="1">
      <alignment vertical="center" wrapText="1"/>
    </xf>
    <xf numFmtId="0" fontId="27" fillId="11" borderId="17" xfId="0" applyFont="1" applyFill="1" applyBorder="1" applyAlignment="1">
      <alignment vertical="center" wrapText="1"/>
    </xf>
    <xf numFmtId="0" fontId="27" fillId="11" borderId="18" xfId="0" applyFont="1" applyFill="1" applyBorder="1" applyAlignment="1">
      <alignment vertical="center" wrapText="1"/>
    </xf>
    <xf numFmtId="0" fontId="27" fillId="11" borderId="19" xfId="0" applyFont="1" applyFill="1" applyBorder="1" applyAlignment="1">
      <alignment vertical="center" wrapText="1"/>
    </xf>
    <xf numFmtId="0" fontId="27" fillId="11" borderId="15" xfId="0" applyFont="1" applyFill="1" applyBorder="1" applyAlignment="1">
      <alignment vertical="center" wrapText="1"/>
    </xf>
    <xf numFmtId="0" fontId="27" fillId="11" borderId="5" xfId="0" applyFont="1" applyFill="1" applyBorder="1" applyAlignment="1">
      <alignment vertical="center" wrapText="1"/>
    </xf>
    <xf numFmtId="0" fontId="27" fillId="38" borderId="12" xfId="0" applyFont="1" applyFill="1" applyBorder="1" applyAlignment="1">
      <alignment horizontal="center" vertical="center" wrapText="1"/>
    </xf>
    <xf numFmtId="0" fontId="27" fillId="38" borderId="17" xfId="0" applyFont="1" applyFill="1" applyBorder="1" applyAlignment="1">
      <alignment horizontal="center" vertical="center" wrapText="1"/>
    </xf>
    <xf numFmtId="0" fontId="27" fillId="38" borderId="18" xfId="0" applyFont="1" applyFill="1" applyBorder="1" applyAlignment="1">
      <alignment horizontal="center" vertical="center" wrapText="1"/>
    </xf>
    <xf numFmtId="0" fontId="27" fillId="38" borderId="19" xfId="0" applyFont="1" applyFill="1" applyBorder="1" applyAlignment="1">
      <alignment horizontal="center" vertical="center" wrapText="1"/>
    </xf>
    <xf numFmtId="0" fontId="27" fillId="38" borderId="15" xfId="0" applyFont="1" applyFill="1" applyBorder="1" applyAlignment="1">
      <alignment horizontal="center" vertical="center" wrapText="1"/>
    </xf>
    <xf numFmtId="0" fontId="27" fillId="38" borderId="5" xfId="0" applyFont="1" applyFill="1" applyBorder="1" applyAlignment="1">
      <alignment horizontal="center" vertical="center" wrapText="1"/>
    </xf>
    <xf numFmtId="0" fontId="15" fillId="9" borderId="0" xfId="0" applyFont="1" applyFill="1" applyAlignment="1">
      <alignment horizontal="center" vertical="center" wrapText="1"/>
    </xf>
    <xf numFmtId="0" fontId="27" fillId="12" borderId="2" xfId="0" applyFont="1" applyFill="1" applyBorder="1" applyAlignment="1">
      <alignment horizontal="center" vertical="center" wrapText="1"/>
    </xf>
    <xf numFmtId="0" fontId="17" fillId="0" borderId="2" xfId="0" applyFont="1" applyBorder="1" applyAlignment="1">
      <alignment wrapText="1"/>
    </xf>
    <xf numFmtId="0" fontId="9" fillId="5" borderId="12" xfId="0" applyFont="1" applyFill="1" applyBorder="1" applyAlignment="1">
      <alignment horizontal="center" vertical="center" wrapText="1"/>
    </xf>
    <xf numFmtId="0" fontId="9" fillId="5" borderId="13" xfId="0" applyFont="1" applyFill="1" applyBorder="1" applyAlignment="1">
      <alignment horizontal="center" vertical="center" wrapText="1"/>
    </xf>
    <xf numFmtId="0" fontId="15" fillId="0" borderId="15" xfId="0" applyFont="1" applyBorder="1" applyAlignment="1">
      <alignment horizontal="center" vertical="center" wrapText="1"/>
    </xf>
    <xf numFmtId="0" fontId="15" fillId="0" borderId="16" xfId="0" applyFont="1" applyBorder="1" applyAlignment="1">
      <alignment horizontal="center" vertical="center" wrapText="1"/>
    </xf>
    <xf numFmtId="0" fontId="16" fillId="10" borderId="9" xfId="0" applyFont="1" applyFill="1" applyBorder="1" applyAlignment="1">
      <alignment horizontal="center" vertical="center" wrapText="1"/>
    </xf>
    <xf numFmtId="0" fontId="16" fillId="10" borderId="10" xfId="0" applyFont="1" applyFill="1" applyBorder="1" applyAlignment="1">
      <alignment horizontal="center" vertical="center" wrapText="1"/>
    </xf>
    <xf numFmtId="0" fontId="16" fillId="11" borderId="9" xfId="0" applyFont="1" applyFill="1" applyBorder="1" applyAlignment="1">
      <alignment horizontal="center" vertical="center" wrapText="1"/>
    </xf>
    <xf numFmtId="0" fontId="16" fillId="11" borderId="10" xfId="0" applyFont="1" applyFill="1" applyBorder="1" applyAlignment="1">
      <alignment horizontal="center" vertical="center" wrapText="1"/>
    </xf>
    <xf numFmtId="0" fontId="24" fillId="26" borderId="0" xfId="0" applyFont="1" applyFill="1" applyAlignment="1">
      <alignment horizontal="center" wrapText="1"/>
    </xf>
    <xf numFmtId="0" fontId="24" fillId="36" borderId="0" xfId="0" applyFont="1" applyFill="1" applyAlignment="1">
      <alignment horizontal="center" wrapText="1"/>
    </xf>
    <xf numFmtId="0" fontId="9" fillId="4" borderId="16" xfId="0" applyFont="1" applyFill="1" applyBorder="1" applyAlignment="1">
      <alignment horizontal="center" vertical="center" wrapText="1"/>
    </xf>
    <xf numFmtId="0" fontId="10" fillId="0" borderId="11"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4" xfId="0" applyFont="1" applyBorder="1" applyAlignment="1">
      <alignment horizontal="center" vertical="center" wrapText="1"/>
    </xf>
    <xf numFmtId="0" fontId="15" fillId="0" borderId="11" xfId="0" applyFont="1" applyBorder="1" applyAlignment="1">
      <alignment horizontal="center" vertical="center"/>
    </xf>
    <xf numFmtId="0" fontId="15" fillId="0" borderId="14" xfId="0" applyFont="1" applyBorder="1" applyAlignment="1">
      <alignment horizontal="center" vertical="center"/>
    </xf>
    <xf numFmtId="0" fontId="15" fillId="0" borderId="4" xfId="0" applyFont="1" applyBorder="1" applyAlignment="1">
      <alignment horizontal="center" vertical="center"/>
    </xf>
    <xf numFmtId="0" fontId="33" fillId="0" borderId="0" xfId="0" applyFont="1" applyAlignment="1">
      <alignment horizontal="center"/>
    </xf>
    <xf numFmtId="0" fontId="34" fillId="0" borderId="0" xfId="0" applyFont="1" applyAlignment="1">
      <alignment horizontal="center"/>
    </xf>
    <xf numFmtId="0" fontId="20" fillId="4" borderId="11" xfId="0" applyFont="1" applyFill="1" applyBorder="1" applyAlignment="1">
      <alignment horizontal="center" vertical="center" wrapText="1"/>
    </xf>
    <xf numFmtId="0" fontId="20" fillId="4" borderId="2" xfId="0" applyFont="1" applyFill="1" applyBorder="1" applyAlignment="1">
      <alignment horizontal="left" vertical="top" wrapText="1"/>
    </xf>
    <xf numFmtId="0" fontId="20" fillId="4" borderId="10"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35" fillId="18" borderId="11" xfId="0" applyFont="1" applyFill="1" applyBorder="1" applyAlignment="1">
      <alignment horizontal="center" vertical="center"/>
    </xf>
    <xf numFmtId="0" fontId="35" fillId="18" borderId="2" xfId="0" applyFont="1" applyFill="1" applyBorder="1" applyAlignment="1">
      <alignment horizontal="left" vertical="top" wrapText="1"/>
    </xf>
    <xf numFmtId="0" fontId="35" fillId="19" borderId="10" xfId="0" applyFont="1" applyFill="1" applyBorder="1" applyAlignment="1">
      <alignment horizontal="center" vertical="center"/>
    </xf>
    <xf numFmtId="0" fontId="35" fillId="19" borderId="3" xfId="0" applyFont="1" applyFill="1" applyBorder="1" applyAlignment="1">
      <alignment horizontal="center" vertical="center"/>
    </xf>
    <xf numFmtId="0" fontId="8" fillId="0" borderId="0" xfId="0" applyFont="1" applyAlignment="1">
      <alignment horizontal="right" vertical="top" wrapText="1"/>
    </xf>
    <xf numFmtId="0" fontId="8" fillId="0" borderId="0" xfId="0" applyFont="1" applyAlignment="1">
      <alignment horizontal="center" vertical="top" wrapText="1"/>
    </xf>
    <xf numFmtId="0" fontId="36" fillId="0" borderId="0" xfId="0" applyFont="1" applyAlignment="1">
      <alignment horizontal="center" vertical="top" wrapText="1"/>
    </xf>
    <xf numFmtId="0" fontId="37" fillId="0" borderId="0" xfId="0" applyFont="1" applyAlignment="1">
      <alignment horizontal="center" vertical="top"/>
    </xf>
    <xf numFmtId="0" fontId="0" fillId="0" borderId="0" xfId="0" applyAlignment="1">
      <alignment vertical="top"/>
    </xf>
    <xf numFmtId="0" fontId="25" fillId="0" borderId="2" xfId="0" applyFont="1" applyBorder="1" applyAlignment="1">
      <alignment horizontal="center" vertical="top" wrapText="1"/>
    </xf>
    <xf numFmtId="0" fontId="23" fillId="0" borderId="2" xfId="0" applyFont="1" applyBorder="1" applyAlignment="1">
      <alignment horizontal="center" vertical="top" wrapText="1"/>
    </xf>
    <xf numFmtId="0" fontId="13" fillId="0" borderId="2" xfId="0" applyFont="1" applyBorder="1" applyAlignment="1">
      <alignment vertical="top" wrapText="1"/>
    </xf>
    <xf numFmtId="0" fontId="13" fillId="0" borderId="11" xfId="0" applyFont="1" applyBorder="1" applyAlignment="1">
      <alignment horizontal="center" vertical="top" wrapText="1"/>
    </xf>
    <xf numFmtId="0" fontId="13" fillId="0" borderId="14" xfId="0" applyFont="1" applyBorder="1" applyAlignment="1">
      <alignment horizontal="center" vertical="top" wrapText="1"/>
    </xf>
    <xf numFmtId="0" fontId="13" fillId="0" borderId="4" xfId="0" applyFont="1" applyBorder="1" applyAlignment="1">
      <alignment horizontal="center" vertical="top" wrapText="1"/>
    </xf>
    <xf numFmtId="0" fontId="13" fillId="0" borderId="2" xfId="0" applyFont="1" applyBorder="1" applyAlignment="1">
      <alignment horizontal="center" vertical="top" wrapText="1"/>
    </xf>
    <xf numFmtId="0" fontId="13" fillId="0" borderId="2" xfId="0" applyFont="1" applyBorder="1" applyAlignment="1">
      <alignment horizontal="center" vertical="center" wrapText="1"/>
    </xf>
    <xf numFmtId="0" fontId="36" fillId="0" borderId="2" xfId="0" applyFont="1" applyBorder="1" applyAlignment="1">
      <alignment horizontal="center" vertical="top" wrapText="1"/>
    </xf>
    <xf numFmtId="0" fontId="17" fillId="0" borderId="11" xfId="0" applyFont="1" applyBorder="1" applyAlignment="1">
      <alignment horizontal="center" vertical="top" wrapText="1"/>
    </xf>
    <xf numFmtId="0" fontId="17" fillId="0" borderId="4" xfId="0" applyFont="1" applyBorder="1" applyAlignment="1">
      <alignment horizontal="center" vertical="top" wrapText="1"/>
    </xf>
    <xf numFmtId="0" fontId="25" fillId="0" borderId="2" xfId="0" applyFont="1" applyBorder="1" applyAlignment="1">
      <alignment horizontal="center" vertical="top" textRotation="90" wrapText="1"/>
    </xf>
    <xf numFmtId="0" fontId="0" fillId="4" borderId="11" xfId="0" applyFill="1" applyBorder="1" applyAlignment="1">
      <alignment horizontal="center"/>
    </xf>
    <xf numFmtId="0" fontId="0" fillId="4" borderId="14" xfId="0" applyFill="1" applyBorder="1" applyAlignment="1">
      <alignment horizontal="center"/>
    </xf>
    <xf numFmtId="0" fontId="0" fillId="4" borderId="4" xfId="0" applyFill="1" applyBorder="1" applyAlignment="1">
      <alignment horizontal="center"/>
    </xf>
    <xf numFmtId="0" fontId="43" fillId="4" borderId="11" xfId="0" applyFont="1" applyFill="1" applyBorder="1" applyAlignment="1">
      <alignment horizontal="center" vertical="center" textRotation="90" wrapText="1"/>
    </xf>
    <xf numFmtId="0" fontId="43" fillId="4" borderId="14" xfId="0" applyFont="1" applyFill="1" applyBorder="1" applyAlignment="1">
      <alignment horizontal="center" vertical="center" textRotation="90" wrapText="1"/>
    </xf>
    <xf numFmtId="0" fontId="43" fillId="4" borderId="4" xfId="0" applyFont="1" applyFill="1" applyBorder="1" applyAlignment="1">
      <alignment horizontal="center" vertical="center" textRotation="90" wrapText="1"/>
    </xf>
    <xf numFmtId="0" fontId="16" fillId="0" borderId="0" xfId="0" applyFont="1" applyBorder="1" applyAlignment="1">
      <alignment horizontal="center" vertical="center"/>
    </xf>
    <xf numFmtId="0" fontId="45" fillId="4" borderId="7" xfId="0" applyFont="1" applyFill="1" applyBorder="1" applyAlignment="1">
      <alignment horizontal="center" vertical="center"/>
    </xf>
    <xf numFmtId="0" fontId="45" fillId="4" borderId="6" xfId="0" applyFont="1" applyFill="1" applyBorder="1" applyAlignment="1">
      <alignment horizontal="center" vertical="center"/>
    </xf>
    <xf numFmtId="0" fontId="44" fillId="4" borderId="2" xfId="0" applyFont="1" applyFill="1" applyBorder="1" applyAlignment="1">
      <alignment horizontal="center" vertical="center" wrapText="1"/>
    </xf>
    <xf numFmtId="0" fontId="46" fillId="0" borderId="2" xfId="0" applyFont="1" applyBorder="1" applyAlignment="1">
      <alignment horizontal="center" vertical="center" wrapText="1"/>
    </xf>
    <xf numFmtId="0" fontId="42" fillId="4" borderId="0" xfId="0" applyFont="1" applyFill="1" applyBorder="1" applyAlignment="1">
      <alignment horizontal="center"/>
    </xf>
    <xf numFmtId="0" fontId="42" fillId="4" borderId="49" xfId="0" applyFont="1" applyFill="1" applyBorder="1" applyAlignment="1">
      <alignment horizontal="center"/>
    </xf>
    <xf numFmtId="0" fontId="46" fillId="0" borderId="20" xfId="0" applyFont="1" applyBorder="1" applyAlignment="1">
      <alignment horizontal="center" vertical="center" wrapText="1"/>
    </xf>
    <xf numFmtId="0" fontId="46" fillId="0" borderId="37" xfId="0" applyFont="1" applyBorder="1" applyAlignment="1">
      <alignment horizontal="center" vertical="center" wrapText="1"/>
    </xf>
    <xf numFmtId="0" fontId="46" fillId="0" borderId="7" xfId="0" applyFont="1" applyBorder="1" applyAlignment="1">
      <alignment horizontal="center" vertical="center" wrapText="1"/>
    </xf>
    <xf numFmtId="0" fontId="25" fillId="4" borderId="11" xfId="0" applyFont="1" applyFill="1" applyBorder="1" applyAlignment="1">
      <alignment horizontal="center" vertical="center" wrapText="1"/>
    </xf>
    <xf numFmtId="0" fontId="25" fillId="4" borderId="14" xfId="0" applyFont="1" applyFill="1" applyBorder="1" applyAlignment="1">
      <alignment horizontal="center" vertical="center" wrapText="1"/>
    </xf>
    <xf numFmtId="0" fontId="25" fillId="4" borderId="4" xfId="0" applyFont="1" applyFill="1" applyBorder="1" applyAlignment="1">
      <alignment horizontal="center" vertical="center" wrapText="1"/>
    </xf>
    <xf numFmtId="0" fontId="51" fillId="0" borderId="0" xfId="0" applyFont="1" applyAlignment="1">
      <alignment horizontal="center" vertical="center"/>
    </xf>
    <xf numFmtId="0" fontId="37" fillId="0" borderId="16" xfId="0" applyFont="1" applyBorder="1"/>
    <xf numFmtId="0" fontId="15" fillId="0" borderId="16" xfId="0" applyFont="1" applyBorder="1"/>
    <xf numFmtId="0" fontId="56" fillId="0" borderId="0" xfId="0" applyFont="1" applyAlignment="1">
      <alignment horizontal="center" vertical="center"/>
    </xf>
    <xf numFmtId="0" fontId="15" fillId="0" borderId="0" xfId="0" applyFont="1" applyAlignment="1">
      <alignment horizontal="center" vertical="center" wrapText="1"/>
    </xf>
    <xf numFmtId="0" fontId="25" fillId="0" borderId="0" xfId="0" applyFont="1" applyAlignment="1">
      <alignment horizontal="right" vertical="center"/>
    </xf>
    <xf numFmtId="0" fontId="0" fillId="0" borderId="0" xfId="0"/>
    <xf numFmtId="0" fontId="16" fillId="0" borderId="29" xfId="0" applyFont="1" applyBorder="1" applyAlignment="1">
      <alignment horizontal="center" vertical="center" wrapText="1"/>
    </xf>
    <xf numFmtId="0" fontId="16" fillId="0" borderId="30" xfId="0" applyFont="1" applyBorder="1" applyAlignment="1">
      <alignment horizontal="center" vertical="center" wrapText="1"/>
    </xf>
    <xf numFmtId="0" fontId="37" fillId="0" borderId="16" xfId="0" applyFont="1" applyBorder="1" applyAlignment="1">
      <alignment horizontal="center" vertical="top"/>
    </xf>
    <xf numFmtId="0" fontId="25" fillId="4" borderId="11" xfId="0" applyFont="1" applyFill="1" applyBorder="1" applyAlignment="1">
      <alignment horizontal="center" vertical="top" wrapText="1"/>
    </xf>
    <xf numFmtId="0" fontId="0" fillId="4" borderId="4" xfId="0" applyFill="1" applyBorder="1" applyAlignment="1">
      <alignment horizontal="center" vertical="top" wrapText="1"/>
    </xf>
    <xf numFmtId="0" fontId="0" fillId="4" borderId="4" xfId="0" applyFill="1" applyBorder="1" applyAlignment="1">
      <alignment horizontal="center" vertical="center" wrapText="1"/>
    </xf>
    <xf numFmtId="0" fontId="36" fillId="4" borderId="11" xfId="0" applyFont="1" applyFill="1" applyBorder="1" applyAlignment="1">
      <alignment horizontal="center" vertical="top" wrapText="1"/>
    </xf>
    <xf numFmtId="0" fontId="36" fillId="4" borderId="4" xfId="0" applyFont="1" applyFill="1" applyBorder="1" applyAlignment="1">
      <alignment horizontal="center" vertical="top" wrapText="1"/>
    </xf>
    <xf numFmtId="0" fontId="43" fillId="0" borderId="6" xfId="0" applyFont="1" applyFill="1" applyBorder="1" applyAlignment="1">
      <alignment horizontal="center" wrapText="1"/>
    </xf>
    <xf numFmtId="0" fontId="58" fillId="0" borderId="6" xfId="0" applyFont="1" applyBorder="1" applyAlignment="1">
      <alignment horizontal="center" wrapText="1"/>
    </xf>
    <xf numFmtId="0" fontId="19" fillId="4" borderId="9" xfId="0" applyFont="1" applyFill="1" applyBorder="1" applyAlignment="1">
      <alignment horizontal="center"/>
    </xf>
    <xf numFmtId="0" fontId="19" fillId="4" borderId="10" xfId="0" applyFont="1" applyFill="1" applyBorder="1" applyAlignment="1">
      <alignment horizontal="center"/>
    </xf>
    <xf numFmtId="0" fontId="19" fillId="4" borderId="3" xfId="0" applyFont="1" applyFill="1" applyBorder="1" applyAlignment="1">
      <alignment horizontal="center"/>
    </xf>
    <xf numFmtId="0" fontId="16" fillId="0" borderId="2" xfId="0" applyFont="1" applyBorder="1" applyAlignment="1">
      <alignment horizontal="center" vertical="center" wrapText="1"/>
    </xf>
    <xf numFmtId="0" fontId="2" fillId="0" borderId="2" xfId="0" applyFont="1" applyBorder="1" applyAlignment="1">
      <alignment horizontal="center"/>
    </xf>
    <xf numFmtId="0" fontId="0" fillId="0" borderId="2" xfId="0" applyBorder="1" applyAlignment="1">
      <alignment horizontal="center"/>
    </xf>
    <xf numFmtId="0" fontId="43" fillId="0" borderId="7" xfId="0" applyFont="1" applyFill="1" applyBorder="1" applyAlignment="1">
      <alignment horizontal="center" wrapText="1"/>
    </xf>
    <xf numFmtId="0" fontId="0" fillId="0" borderId="0" xfId="0" applyAlignment="1">
      <alignment horizontal="center" vertical="center"/>
    </xf>
    <xf numFmtId="0" fontId="15" fillId="0" borderId="0" xfId="0" applyFont="1" applyAlignment="1">
      <alignment horizontal="right" vertical="center"/>
    </xf>
    <xf numFmtId="0" fontId="15" fillId="0" borderId="0" xfId="0" applyFont="1" applyAlignment="1">
      <alignment horizontal="center" vertical="center"/>
    </xf>
    <xf numFmtId="0" fontId="43" fillId="27" borderId="21" xfId="0" applyFont="1" applyFill="1" applyBorder="1" applyAlignment="1">
      <alignment horizontal="center" wrapText="1"/>
    </xf>
    <xf numFmtId="0" fontId="43" fillId="27" borderId="6" xfId="0" applyFont="1" applyFill="1" applyBorder="1" applyAlignment="1">
      <alignment horizontal="center" wrapText="1"/>
    </xf>
    <xf numFmtId="0" fontId="43" fillId="26" borderId="41" xfId="0" applyFont="1" applyFill="1" applyBorder="1" applyAlignment="1">
      <alignment horizontal="center" wrapText="1"/>
    </xf>
    <xf numFmtId="0" fontId="43" fillId="26" borderId="37" xfId="0" applyFont="1" applyFill="1" applyBorder="1" applyAlignment="1">
      <alignment horizontal="center" wrapText="1"/>
    </xf>
    <xf numFmtId="0" fontId="43" fillId="26" borderId="42" xfId="0" applyFont="1" applyFill="1" applyBorder="1" applyAlignment="1">
      <alignment horizontal="center" wrapText="1"/>
    </xf>
    <xf numFmtId="0" fontId="43" fillId="26" borderId="43" xfId="0" applyFont="1" applyFill="1" applyBorder="1" applyAlignment="1">
      <alignment horizontal="center" wrapText="1"/>
    </xf>
    <xf numFmtId="0" fontId="43" fillId="28" borderId="21" xfId="0" applyFont="1" applyFill="1" applyBorder="1" applyAlignment="1">
      <alignment horizontal="center" vertical="center" wrapText="1"/>
    </xf>
    <xf numFmtId="0" fontId="43" fillId="28" borderId="6" xfId="0" applyFont="1" applyFill="1" applyBorder="1" applyAlignment="1">
      <alignment horizontal="center" vertical="center" wrapText="1"/>
    </xf>
    <xf numFmtId="0" fontId="16" fillId="26" borderId="6" xfId="0" applyFont="1" applyFill="1" applyBorder="1" applyAlignment="1">
      <alignment horizontal="center" vertical="center" wrapText="1"/>
    </xf>
    <xf numFmtId="0" fontId="16" fillId="26" borderId="20"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7" xfId="0" applyFont="1" applyBorder="1" applyAlignment="1">
      <alignment horizontal="center" vertical="center" wrapText="1"/>
    </xf>
    <xf numFmtId="0" fontId="13" fillId="4" borderId="6" xfId="0" applyFont="1" applyFill="1" applyBorder="1" applyAlignment="1">
      <alignment horizontal="center" vertical="center" wrapText="1"/>
    </xf>
    <xf numFmtId="0" fontId="13" fillId="6" borderId="6" xfId="0" applyFont="1" applyFill="1" applyBorder="1" applyAlignment="1">
      <alignment horizontal="center" vertical="center" wrapText="1"/>
    </xf>
    <xf numFmtId="0" fontId="0" fillId="26" borderId="20" xfId="0" applyFill="1" applyBorder="1" applyAlignment="1">
      <alignment horizontal="center" wrapText="1"/>
    </xf>
    <xf numFmtId="0" fontId="0" fillId="26" borderId="37" xfId="0" applyFill="1" applyBorder="1" applyAlignment="1">
      <alignment horizontal="center" wrapText="1"/>
    </xf>
    <xf numFmtId="0" fontId="0" fillId="26" borderId="7" xfId="0" applyFill="1" applyBorder="1" applyAlignment="1">
      <alignment horizontal="center" wrapText="1"/>
    </xf>
    <xf numFmtId="0" fontId="0" fillId="4" borderId="6" xfId="0" applyFill="1" applyBorder="1" applyAlignment="1">
      <alignment horizontal="center"/>
    </xf>
    <xf numFmtId="0" fontId="0" fillId="27" borderId="6" xfId="0" applyFill="1" applyBorder="1" applyAlignment="1">
      <alignment horizontal="center" wrapText="1"/>
    </xf>
    <xf numFmtId="0" fontId="16" fillId="0" borderId="21"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8" xfId="0" applyFont="1" applyBorder="1" applyAlignment="1">
      <alignment horizontal="center" vertical="center" wrapText="1"/>
    </xf>
    <xf numFmtId="0" fontId="0" fillId="27" borderId="6" xfId="0" applyFill="1" applyBorder="1" applyAlignment="1">
      <alignment horizontal="center"/>
    </xf>
    <xf numFmtId="0" fontId="0" fillId="26" borderId="6" xfId="0" applyFill="1" applyBorder="1" applyAlignment="1">
      <alignment horizontal="center" wrapText="1"/>
    </xf>
    <xf numFmtId="0" fontId="14" fillId="0" borderId="2" xfId="0" applyFont="1" applyBorder="1" applyAlignment="1">
      <alignment horizontal="center" wrapText="1"/>
    </xf>
    <xf numFmtId="0" fontId="14" fillId="4" borderId="2" xfId="0" applyFont="1" applyFill="1" applyBorder="1" applyAlignment="1">
      <alignment horizontal="center" vertical="center" wrapText="1"/>
    </xf>
    <xf numFmtId="0" fontId="43" fillId="5" borderId="2" xfId="0" applyFont="1" applyFill="1" applyBorder="1" applyAlignment="1">
      <alignment horizontal="center" wrapText="1"/>
    </xf>
    <xf numFmtId="0" fontId="69" fillId="5" borderId="2" xfId="0" applyFont="1" applyFill="1" applyBorder="1" applyAlignment="1">
      <alignment horizontal="center" wrapText="1"/>
    </xf>
    <xf numFmtId="0" fontId="43" fillId="5" borderId="2" xfId="0" applyFont="1" applyFill="1" applyBorder="1" applyAlignment="1">
      <alignment wrapText="1"/>
    </xf>
    <xf numFmtId="0" fontId="14" fillId="5" borderId="2" xfId="0" applyFont="1" applyFill="1" applyBorder="1"/>
    <xf numFmtId="0" fontId="69" fillId="5" borderId="2" xfId="0" applyFont="1" applyFill="1" applyBorder="1" applyAlignment="1">
      <alignment wrapText="1"/>
    </xf>
    <xf numFmtId="0" fontId="27" fillId="5" borderId="2" xfId="0" applyFont="1" applyFill="1" applyBorder="1" applyAlignment="1">
      <alignment horizontal="center" wrapText="1"/>
    </xf>
    <xf numFmtId="0" fontId="70" fillId="5" borderId="2" xfId="0" applyFont="1" applyFill="1" applyBorder="1" applyAlignment="1">
      <alignment horizontal="center" wrapText="1"/>
    </xf>
    <xf numFmtId="0" fontId="2" fillId="26" borderId="2" xfId="0" applyFont="1" applyFill="1" applyBorder="1" applyAlignment="1">
      <alignment horizontal="center"/>
    </xf>
    <xf numFmtId="0" fontId="0" fillId="26" borderId="2" xfId="0" applyFill="1" applyBorder="1" applyAlignment="1">
      <alignment horizontal="center"/>
    </xf>
    <xf numFmtId="0" fontId="56" fillId="0" borderId="0" xfId="0" applyFont="1" applyAlignment="1">
      <alignment horizontal="center" vertical="center" wrapText="1"/>
    </xf>
    <xf numFmtId="0" fontId="68" fillId="0" borderId="0" xfId="0" applyFont="1" applyAlignment="1">
      <alignment horizontal="center" vertical="center"/>
    </xf>
    <xf numFmtId="0" fontId="16" fillId="4" borderId="2" xfId="0" applyFont="1" applyFill="1" applyBorder="1" applyAlignment="1">
      <alignment horizontal="center" vertical="center" wrapText="1"/>
    </xf>
    <xf numFmtId="0" fontId="43" fillId="5" borderId="2"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43" fillId="5" borderId="6" xfId="0" applyFont="1" applyFill="1" applyBorder="1" applyAlignment="1">
      <alignment horizontal="center" wrapText="1"/>
    </xf>
    <xf numFmtId="0" fontId="43" fillId="0" borderId="20" xfId="0" applyFont="1" applyBorder="1" applyAlignment="1">
      <alignment horizontal="center" wrapText="1"/>
    </xf>
    <xf numFmtId="0" fontId="43" fillId="0" borderId="37" xfId="0" applyFont="1" applyBorder="1" applyAlignment="1">
      <alignment horizontal="center" wrapText="1"/>
    </xf>
    <xf numFmtId="0" fontId="43" fillId="0" borderId="7" xfId="0" applyFont="1" applyBorder="1" applyAlignment="1">
      <alignment horizontal="center" wrapText="1"/>
    </xf>
    <xf numFmtId="0" fontId="0" fillId="4" borderId="6" xfId="0" applyFill="1" applyBorder="1" applyAlignment="1">
      <alignment horizontal="center" vertical="center"/>
    </xf>
    <xf numFmtId="0" fontId="43" fillId="6" borderId="6" xfId="0" applyFont="1" applyFill="1" applyBorder="1" applyAlignment="1">
      <alignment horizontal="center" wrapText="1"/>
    </xf>
    <xf numFmtId="0" fontId="0" fillId="0" borderId="0" xfId="0" applyAlignment="1">
      <alignment horizontal="justify" vertical="center"/>
    </xf>
    <xf numFmtId="0" fontId="0" fillId="0" borderId="6" xfId="0" applyBorder="1" applyAlignment="1">
      <alignment horizontal="justify" vertical="center" wrapText="1"/>
    </xf>
    <xf numFmtId="0" fontId="0" fillId="0" borderId="0" xfId="0" applyAlignment="1">
      <alignment horizontal="center" vertical="center" wrapText="1"/>
    </xf>
    <xf numFmtId="0" fontId="23" fillId="0" borderId="6" xfId="0" applyFont="1" applyBorder="1" applyAlignment="1">
      <alignment horizontal="center" vertical="center" wrapText="1"/>
    </xf>
    <xf numFmtId="0" fontId="23" fillId="4" borderId="20" xfId="0" applyFont="1" applyFill="1" applyBorder="1" applyAlignment="1">
      <alignment horizontal="center" vertical="center" wrapText="1"/>
    </xf>
    <xf numFmtId="0" fontId="23" fillId="4" borderId="7"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23" fillId="0" borderId="20" xfId="0" applyFont="1" applyBorder="1" applyAlignment="1">
      <alignment horizontal="center" vertical="center" wrapText="1"/>
    </xf>
    <xf numFmtId="0" fontId="23" fillId="0" borderId="7" xfId="0" applyFont="1" applyBorder="1" applyAlignment="1">
      <alignment horizontal="center" vertical="center" wrapText="1"/>
    </xf>
    <xf numFmtId="0" fontId="23" fillId="4" borderId="37" xfId="0" applyFont="1" applyFill="1" applyBorder="1" applyAlignment="1">
      <alignment horizontal="center" vertical="center" wrapText="1"/>
    </xf>
    <xf numFmtId="0" fontId="25" fillId="6" borderId="6" xfId="0" applyFont="1" applyFill="1" applyBorder="1"/>
    <xf numFmtId="0" fontId="52" fillId="4" borderId="6" xfId="0" applyFont="1" applyFill="1" applyBorder="1" applyAlignment="1">
      <alignment wrapText="1"/>
    </xf>
    <xf numFmtId="0" fontId="52" fillId="4" borderId="20" xfId="0" applyFont="1" applyFill="1" applyBorder="1" applyAlignment="1">
      <alignment horizontal="center" wrapText="1"/>
    </xf>
    <xf numFmtId="0" fontId="52" fillId="4" borderId="37" xfId="0" applyFont="1" applyFill="1" applyBorder="1" applyAlignment="1">
      <alignment horizontal="center" wrapText="1"/>
    </xf>
    <xf numFmtId="0" fontId="52" fillId="4" borderId="7" xfId="0" applyFont="1" applyFill="1" applyBorder="1" applyAlignment="1">
      <alignment horizontal="center" wrapText="1"/>
    </xf>
    <xf numFmtId="0" fontId="23" fillId="0" borderId="37" xfId="0" applyFont="1" applyBorder="1" applyAlignment="1">
      <alignment horizontal="center" vertical="center" wrapText="1"/>
    </xf>
    <xf numFmtId="0" fontId="25" fillId="6" borderId="6" xfId="0" applyFont="1" applyFill="1" applyBorder="1" applyAlignment="1">
      <alignment horizontal="center"/>
    </xf>
    <xf numFmtId="0" fontId="43" fillId="6" borderId="6" xfId="0" applyFont="1" applyFill="1" applyBorder="1"/>
    <xf numFmtId="0" fontId="34" fillId="0" borderId="0" xfId="0" applyFont="1" applyAlignment="1">
      <alignment horizontal="center" vertical="center" wrapText="1"/>
    </xf>
    <xf numFmtId="0" fontId="16" fillId="0" borderId="6" xfId="0" applyFont="1" applyBorder="1" applyAlignment="1">
      <alignment horizontal="center" vertical="center" wrapText="1"/>
    </xf>
    <xf numFmtId="0" fontId="25" fillId="0" borderId="6" xfId="0" applyFont="1" applyBorder="1"/>
    <xf numFmtId="0" fontId="18" fillId="6" borderId="44" xfId="0" applyFont="1" applyFill="1" applyBorder="1" applyAlignment="1">
      <alignment horizontal="center" vertical="top" wrapText="1"/>
    </xf>
    <xf numFmtId="0" fontId="18" fillId="6" borderId="0" xfId="0" applyFont="1" applyFill="1" applyAlignment="1">
      <alignment horizontal="center" vertical="top" wrapText="1"/>
    </xf>
    <xf numFmtId="0" fontId="72" fillId="0" borderId="0" xfId="0" applyFont="1" applyAlignment="1">
      <alignment horizontal="center"/>
    </xf>
    <xf numFmtId="0" fontId="0" fillId="24" borderId="21" xfId="0" applyFill="1" applyBorder="1" applyAlignment="1">
      <alignment horizontal="center" wrapText="1"/>
    </xf>
    <xf numFmtId="0" fontId="0" fillId="24" borderId="8" xfId="0" applyFill="1" applyBorder="1" applyAlignment="1">
      <alignment horizontal="center" wrapText="1"/>
    </xf>
    <xf numFmtId="0" fontId="28" fillId="24" borderId="21" xfId="0" applyFont="1" applyFill="1" applyBorder="1" applyAlignment="1">
      <alignment horizontal="center" wrapText="1"/>
    </xf>
    <xf numFmtId="0" fontId="28" fillId="24" borderId="8" xfId="0" applyFont="1" applyFill="1" applyBorder="1" applyAlignment="1">
      <alignment horizontal="center" wrapText="1"/>
    </xf>
    <xf numFmtId="0" fontId="0" fillId="0" borderId="0" xfId="0" applyAlignment="1">
      <alignment horizontal="center" wrapText="1"/>
    </xf>
    <xf numFmtId="0" fontId="3" fillId="22" borderId="20" xfId="0" applyFont="1" applyFill="1" applyBorder="1" applyAlignment="1">
      <alignment horizontal="center" wrapText="1"/>
    </xf>
    <xf numFmtId="0" fontId="0" fillId="22" borderId="37" xfId="0" applyFill="1" applyBorder="1" applyAlignment="1">
      <alignment horizontal="center"/>
    </xf>
    <xf numFmtId="0" fontId="0" fillId="22" borderId="7" xfId="0" applyFill="1" applyBorder="1" applyAlignment="1">
      <alignment horizontal="center"/>
    </xf>
    <xf numFmtId="0" fontId="3" fillId="23" borderId="20" xfId="0" applyFont="1" applyFill="1" applyBorder="1" applyAlignment="1">
      <alignment horizontal="center" wrapText="1"/>
    </xf>
    <xf numFmtId="0" fontId="0" fillId="23" borderId="37" xfId="0" applyFill="1" applyBorder="1" applyAlignment="1">
      <alignment horizontal="center"/>
    </xf>
    <xf numFmtId="0" fontId="0" fillId="23" borderId="7" xfId="0" applyFill="1" applyBorder="1" applyAlignment="1">
      <alignment horizontal="center"/>
    </xf>
    <xf numFmtId="0" fontId="0" fillId="4" borderId="2" xfId="0" applyFill="1" applyBorder="1" applyAlignment="1">
      <alignment horizontal="center"/>
    </xf>
    <xf numFmtId="0" fontId="18" fillId="4" borderId="2" xfId="0" applyFont="1" applyFill="1" applyBorder="1" applyAlignment="1">
      <alignment horizontal="center" vertical="center" wrapText="1"/>
    </xf>
    <xf numFmtId="0" fontId="18" fillId="4" borderId="9" xfId="0" applyFont="1" applyFill="1" applyBorder="1" applyAlignment="1">
      <alignment horizontal="center" vertical="center" wrapText="1"/>
    </xf>
    <xf numFmtId="0" fontId="0" fillId="4" borderId="2" xfId="0" applyFill="1" applyBorder="1" applyAlignment="1">
      <alignment horizontal="center" vertical="center" wrapText="1"/>
    </xf>
    <xf numFmtId="0" fontId="10" fillId="6" borderId="0" xfId="0" applyFont="1" applyFill="1" applyAlignment="1">
      <alignment horizontal="right" vertical="center"/>
    </xf>
    <xf numFmtId="0" fontId="15" fillId="6" borderId="0" xfId="0" applyFont="1" applyFill="1"/>
    <xf numFmtId="0" fontId="9" fillId="6" borderId="0" xfId="0" applyFont="1" applyFill="1" applyAlignment="1">
      <alignment horizontal="center" vertical="center"/>
    </xf>
    <xf numFmtId="0" fontId="23" fillId="6" borderId="0" xfId="0" applyFont="1" applyFill="1" applyAlignment="1">
      <alignment horizontal="center" wrapText="1"/>
    </xf>
  </cellXfs>
  <cellStyles count="5">
    <cellStyle name="Гиперссылка" xfId="1" builtinId="8"/>
    <cellStyle name="Обычный" xfId="0" builtinId="0"/>
    <cellStyle name="Процентный" xfId="2" builtinId="5"/>
    <cellStyle name="Финансовый" xfId="4" builtinId="3"/>
    <cellStyle name="Хороший" xfId="3"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95</xdr:row>
      <xdr:rowOff>0</xdr:rowOff>
    </xdr:from>
    <xdr:to>
      <xdr:col>78</xdr:col>
      <xdr:colOff>102914</xdr:colOff>
      <xdr:row>150</xdr:row>
      <xdr:rowOff>50362</xdr:rowOff>
    </xdr:to>
    <xdr:pic>
      <xdr:nvPicPr>
        <xdr:cNvPr id="2" name="Рисунок 1"/>
        <xdr:cNvPicPr>
          <a:picLocks noChangeAspect="1"/>
        </xdr:cNvPicPr>
      </xdr:nvPicPr>
      <xdr:blipFill>
        <a:blip xmlns:r="http://schemas.openxmlformats.org/officeDocument/2006/relationships" r:embed="rId1"/>
        <a:stretch>
          <a:fillRect/>
        </a:stretch>
      </xdr:blipFill>
      <xdr:spPr>
        <a:xfrm>
          <a:off x="0" y="20670345"/>
          <a:ext cx="18288000" cy="102870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isk.yandex.ru/i/E-nNDfoAeRu4Hg" TargetMode="External"/></Relationships>
</file>

<file path=xl/worksheets/_rels/sheet13.xml.rels><?xml version="1.0" encoding="UTF-8" standalone="yes"?>
<Relationships xmlns="http://schemas.openxmlformats.org/package/2006/relationships"><Relationship Id="rId26" Type="http://schemas.openxmlformats.org/officeDocument/2006/relationships/hyperlink" Target="http://GAHaydarova@inbox.ru" TargetMode="External"/><Relationship Id="rId21" Type="http://schemas.openxmlformats.org/officeDocument/2006/relationships/hyperlink" Target="http://uspehova@nvdgp.ru" TargetMode="External"/><Relationship Id="rId42" Type="http://schemas.openxmlformats.org/officeDocument/2006/relationships/hyperlink" Target="mailto:Ismaevamn@okbhmao.ru" TargetMode="External"/><Relationship Id="rId47" Type="http://schemas.openxmlformats.org/officeDocument/2006/relationships/hyperlink" Target="http://baygolov75@mail.ru" TargetMode="External"/><Relationship Id="rId63" Type="http://schemas.openxmlformats.org/officeDocument/2006/relationships/hyperlink" Target="mailto:pochta@gp4admsurgut.ru" TargetMode="External"/><Relationship Id="rId68" Type="http://schemas.openxmlformats.org/officeDocument/2006/relationships/hyperlink" Target="mailto:pochta@gp4admsurgut.ru" TargetMode="External"/><Relationship Id="rId16" Type="http://schemas.openxmlformats.org/officeDocument/2006/relationships/hyperlink" Target="http://olesya305@inbox.ru" TargetMode="External"/><Relationship Id="rId11" Type="http://schemas.openxmlformats.org/officeDocument/2006/relationships/hyperlink" Target="mailto:rozalia_zr@mail.ru" TargetMode="External"/><Relationship Id="rId24" Type="http://schemas.openxmlformats.org/officeDocument/2006/relationships/hyperlink" Target="http://avirna2009@yandex.ru" TargetMode="External"/><Relationship Id="rId32" Type="http://schemas.openxmlformats.org/officeDocument/2006/relationships/hyperlink" Target="http://ozmna@aganrb.ru" TargetMode="External"/><Relationship Id="rId37" Type="http://schemas.openxmlformats.org/officeDocument/2006/relationships/hyperlink" Target="mailto:SinyakovaEB@okbhmao.ru" TargetMode="External"/><Relationship Id="rId40" Type="http://schemas.openxmlformats.org/officeDocument/2006/relationships/hyperlink" Target="mailto:Yarkovaap@okbhmao.ru" TargetMode="External"/><Relationship Id="rId45" Type="http://schemas.openxmlformats.org/officeDocument/2006/relationships/hyperlink" Target="http://Iskhakova_n@mail.ru" TargetMode="External"/><Relationship Id="rId53" Type="http://schemas.openxmlformats.org/officeDocument/2006/relationships/hyperlink" Target="mailto:zav_ospdp@gp1.ru" TargetMode="External"/><Relationship Id="rId58" Type="http://schemas.openxmlformats.org/officeDocument/2006/relationships/hyperlink" Target="mailto:sgkp2@surgp2.ru" TargetMode="External"/><Relationship Id="rId66" Type="http://schemas.openxmlformats.org/officeDocument/2006/relationships/hyperlink" Target="mailto:pochta@gp4admsurgut.ru" TargetMode="External"/><Relationship Id="rId74" Type="http://schemas.openxmlformats.org/officeDocument/2006/relationships/hyperlink" Target="http://muradovea@fgbsr.ru" TargetMode="External"/><Relationship Id="rId79" Type="http://schemas.openxmlformats.org/officeDocument/2006/relationships/hyperlink" Target="mailto:nitor_88@mail.ru" TargetMode="External"/><Relationship Id="rId5" Type="http://schemas.openxmlformats.org/officeDocument/2006/relationships/hyperlink" Target="http://msth@inbox.ru" TargetMode="External"/><Relationship Id="rId61" Type="http://schemas.openxmlformats.org/officeDocument/2006/relationships/hyperlink" Target="mailto:dinarka_02@mail.ru" TargetMode="External"/><Relationship Id="rId19" Type="http://schemas.openxmlformats.org/officeDocument/2006/relationships/hyperlink" Target="http://ajgumova@mail.ru" TargetMode="External"/><Relationship Id="rId14" Type="http://schemas.openxmlformats.org/officeDocument/2006/relationships/hyperlink" Target="mailto:lbezrukova1961@mail.ru" TargetMode="External"/><Relationship Id="rId22" Type="http://schemas.openxmlformats.org/officeDocument/2006/relationships/hyperlink" Target="mailto:Tarlyun@mail.ru" TargetMode="External"/><Relationship Id="rId27" Type="http://schemas.openxmlformats.org/officeDocument/2006/relationships/hyperlink" Target="http://malvina89120935394@yandex.ru" TargetMode="External"/><Relationship Id="rId30" Type="http://schemas.openxmlformats.org/officeDocument/2006/relationships/hyperlink" Target="mailto:bunrb@bk.ru" TargetMode="External"/><Relationship Id="rId35" Type="http://schemas.openxmlformats.org/officeDocument/2006/relationships/hyperlink" Target="http://musikhinams@nyagangp.ru" TargetMode="External"/><Relationship Id="rId43" Type="http://schemas.openxmlformats.org/officeDocument/2006/relationships/hyperlink" Target="mailto:dikalyukia@oktmed.ru" TargetMode="External"/><Relationship Id="rId48" Type="http://schemas.openxmlformats.org/officeDocument/2006/relationships/hyperlink" Target="mailto:dinara.oprya@mail.ru" TargetMode="External"/><Relationship Id="rId56" Type="http://schemas.openxmlformats.org/officeDocument/2006/relationships/hyperlink" Target="http://94anna2015@mail.ru" TargetMode="External"/><Relationship Id="rId64" Type="http://schemas.openxmlformats.org/officeDocument/2006/relationships/hyperlink" Target="mailto:pochta@gp4admsurgut.ru" TargetMode="External"/><Relationship Id="rId69" Type="http://schemas.openxmlformats.org/officeDocument/2006/relationships/hyperlink" Target="mailto:pochta@gp4admsurgut.ru" TargetMode="External"/><Relationship Id="rId77" Type="http://schemas.openxmlformats.org/officeDocument/2006/relationships/hyperlink" Target="http://mariazzz103@gmail.com" TargetMode="External"/><Relationship Id="rId8" Type="http://schemas.openxmlformats.org/officeDocument/2006/relationships/hyperlink" Target="http://zotova-83@mail.ru" TargetMode="External"/><Relationship Id="rId51" Type="http://schemas.openxmlformats.org/officeDocument/2006/relationships/hyperlink" Target="mailto:zav_osp2@gp1.ru" TargetMode="External"/><Relationship Id="rId72" Type="http://schemas.openxmlformats.org/officeDocument/2006/relationships/hyperlink" Target="http://nataljabe-louso-wa77@yandex.ru" TargetMode="External"/><Relationship Id="rId3" Type="http://schemas.openxmlformats.org/officeDocument/2006/relationships/hyperlink" Target="mailto:sovhospital@%D1%81%D0%BE%D0%B2%D0%B1%D0%BE%D0%BB%D1%8C%D0%BD%D0%B8%D1%86%D0%B0.%D1%80%D1%84" TargetMode="External"/><Relationship Id="rId12" Type="http://schemas.openxmlformats.org/officeDocument/2006/relationships/hyperlink" Target="http://alenasogrina2505@mail.ru" TargetMode="External"/><Relationship Id="rId17" Type="http://schemas.openxmlformats.org/officeDocument/2006/relationships/hyperlink" Target="mailto:arzu217721@mail.ru" TargetMode="External"/><Relationship Id="rId25" Type="http://schemas.openxmlformats.org/officeDocument/2006/relationships/hyperlink" Target="http://RagalevichES@mugp-nv.ru" TargetMode="External"/><Relationship Id="rId33" Type="http://schemas.openxmlformats.org/officeDocument/2006/relationships/hyperlink" Target="http://maznicynaia@nyagangp.ru" TargetMode="External"/><Relationship Id="rId38" Type="http://schemas.openxmlformats.org/officeDocument/2006/relationships/hyperlink" Target="mailto:Birstiv@okbhmao.ru" TargetMode="External"/><Relationship Id="rId46" Type="http://schemas.openxmlformats.org/officeDocument/2006/relationships/hyperlink" Target="mailto:dinara.osmanova.2014@mail.ru" TargetMode="External"/><Relationship Id="rId59" Type="http://schemas.openxmlformats.org/officeDocument/2006/relationships/hyperlink" Target="mailto:agayan.arevik@mail.ru" TargetMode="External"/><Relationship Id="rId67" Type="http://schemas.openxmlformats.org/officeDocument/2006/relationships/hyperlink" Target="mailto:pochta@gp4admsurgut.ru" TargetMode="External"/><Relationship Id="rId20" Type="http://schemas.openxmlformats.org/officeDocument/2006/relationships/hyperlink" Target="http://ushakovaen@poyknrb.ru" TargetMode="External"/><Relationship Id="rId41" Type="http://schemas.openxmlformats.org/officeDocument/2006/relationships/hyperlink" Target="mailto:ZonovaEV@okbhmao.ru" TargetMode="External"/><Relationship Id="rId54" Type="http://schemas.openxmlformats.org/officeDocument/2006/relationships/hyperlink" Target="mailto:zav_dp@gp1.ru" TargetMode="External"/><Relationship Id="rId62" Type="http://schemas.openxmlformats.org/officeDocument/2006/relationships/hyperlink" Target="mailto:pochta@gp4admsurgut.ru" TargetMode="External"/><Relationship Id="rId70" Type="http://schemas.openxmlformats.org/officeDocument/2006/relationships/hyperlink" Target="mailto:pochta@gp4admsurgut.ru" TargetMode="External"/><Relationship Id="rId75" Type="http://schemas.openxmlformats.org/officeDocument/2006/relationships/hyperlink" Target="mailto:missis.eryshova-olga@yandex.ru" TargetMode="External"/><Relationship Id="rId1" Type="http://schemas.openxmlformats.org/officeDocument/2006/relationships/hyperlink" Target="mailto:sovhospital@%D1%81%D0%BE%D0%B2%D0%B1%D0%BE%D0%BB%D1%8C%D0%BD%D0%B8%D1%86%D0%B0.%D1%80%D1%84" TargetMode="External"/><Relationship Id="rId6" Type="http://schemas.openxmlformats.org/officeDocument/2006/relationships/hyperlink" Target="mailto:as.smirnova84@mail.ru" TargetMode="External"/><Relationship Id="rId15" Type="http://schemas.openxmlformats.org/officeDocument/2006/relationships/hyperlink" Target="http://swetanikonorova@mail.ru" TargetMode="External"/><Relationship Id="rId23" Type="http://schemas.openxmlformats.org/officeDocument/2006/relationships/hyperlink" Target="http://Tarlyun@mail.ru" TargetMode="External"/><Relationship Id="rId28" Type="http://schemas.openxmlformats.org/officeDocument/2006/relationships/hyperlink" Target="mailto:pochitencko.ekaterina@yandex.ru" TargetMode="External"/><Relationship Id="rId36" Type="http://schemas.openxmlformats.org/officeDocument/2006/relationships/hyperlink" Target="http://ilchevatv@ngdphmao.ru" TargetMode="External"/><Relationship Id="rId49" Type="http://schemas.openxmlformats.org/officeDocument/2006/relationships/hyperlink" Target="mailto:zav_osp2@gp1.ru" TargetMode="External"/><Relationship Id="rId57" Type="http://schemas.openxmlformats.org/officeDocument/2006/relationships/hyperlink" Target="mailto:romanova.endo86@mail.ru" TargetMode="External"/><Relationship Id="rId10" Type="http://schemas.openxmlformats.org/officeDocument/2006/relationships/hyperlink" Target="mailto:diabet67@mail.ru" TargetMode="External"/><Relationship Id="rId31" Type="http://schemas.openxmlformats.org/officeDocument/2006/relationships/hyperlink" Target="http://bunrb@bk.ru" TargetMode="External"/><Relationship Id="rId44" Type="http://schemas.openxmlformats.org/officeDocument/2006/relationships/hyperlink" Target="mailto:bu.prb@yandex.ru" TargetMode="External"/><Relationship Id="rId52" Type="http://schemas.openxmlformats.org/officeDocument/2006/relationships/hyperlink" Target="mailto:zav_osp2@gp1.ru" TargetMode="External"/><Relationship Id="rId60" Type="http://schemas.openxmlformats.org/officeDocument/2006/relationships/hyperlink" Target="http://kurovskaya@yandex.ru" TargetMode="External"/><Relationship Id="rId65" Type="http://schemas.openxmlformats.org/officeDocument/2006/relationships/hyperlink" Target="mailto:pochta@gp4admsurgut.ru" TargetMode="External"/><Relationship Id="rId73" Type="http://schemas.openxmlformats.org/officeDocument/2006/relationships/hyperlink" Target="http://julishmakova@yandex.ru" TargetMode="External"/><Relationship Id="rId78" Type="http://schemas.openxmlformats.org/officeDocument/2006/relationships/hyperlink" Target="mailto:Yakimova.cool@mail.ru" TargetMode="External"/><Relationship Id="rId4" Type="http://schemas.openxmlformats.org/officeDocument/2006/relationships/hyperlink" Target="http://msth@inbox.ru" TargetMode="External"/><Relationship Id="rId9" Type="http://schemas.openxmlformats.org/officeDocument/2006/relationships/hyperlink" Target="mailto:lygovvika69@mail.ru" TargetMode="External"/><Relationship Id="rId13" Type="http://schemas.openxmlformats.org/officeDocument/2006/relationships/hyperlink" Target="mailto:komilova-nargis@mail.ru" TargetMode="External"/><Relationship Id="rId18" Type="http://schemas.openxmlformats.org/officeDocument/2006/relationships/hyperlink" Target="mailto:tasya.erzutova@yandex.ru" TargetMode="External"/><Relationship Id="rId39" Type="http://schemas.openxmlformats.org/officeDocument/2006/relationships/hyperlink" Target="mailto:nbeliashina@mail.ru" TargetMode="External"/><Relationship Id="rId34" Type="http://schemas.openxmlformats.org/officeDocument/2006/relationships/hyperlink" Target="http://burmantovasv@nyagangp.ru" TargetMode="External"/><Relationship Id="rId50" Type="http://schemas.openxmlformats.org/officeDocument/2006/relationships/hyperlink" Target="mailto:zav_osp2@gp1.ru" TargetMode="External"/><Relationship Id="rId55" Type="http://schemas.openxmlformats.org/officeDocument/2006/relationships/hyperlink" Target="http://olgaankor@mail.ru" TargetMode="External"/><Relationship Id="rId76" Type="http://schemas.openxmlformats.org/officeDocument/2006/relationships/hyperlink" Target="http://sashapos_95@mail.ru" TargetMode="External"/><Relationship Id="rId7" Type="http://schemas.openxmlformats.org/officeDocument/2006/relationships/hyperlink" Target="http://d-rno@mail.ru" TargetMode="External"/><Relationship Id="rId71" Type="http://schemas.openxmlformats.org/officeDocument/2006/relationships/hyperlink" Target="mailto:davygoragp5@internet.ru" TargetMode="External"/><Relationship Id="rId2" Type="http://schemas.openxmlformats.org/officeDocument/2006/relationships/hyperlink" Target="mailto:sovhospital@%D1%81%D0%BE%D0%B2%D0%B1%D0%BE%D0%BB%D1%8C%D0%BD%D0%B8%D1%86%D0%B0.%D1%80%D1%84" TargetMode="External"/><Relationship Id="rId29" Type="http://schemas.openxmlformats.org/officeDocument/2006/relationships/hyperlink" Target="http://davudova-9393@mail.ru"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normativ.kontur.ru/document?moduleid=1&amp;documentid=444218"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tabSelected="1" workbookViewId="0">
      <pane xSplit="2" ySplit="5" topLeftCell="D6" activePane="bottomRight" state="frozen"/>
      <selection pane="topRight"/>
      <selection pane="bottomLeft"/>
      <selection pane="bottomRight" activeCell="D3" sqref="D3"/>
    </sheetView>
  </sheetViews>
  <sheetFormatPr defaultRowHeight="15" x14ac:dyDescent="0.25"/>
  <cols>
    <col min="1" max="1" width="16.140625" customWidth="1"/>
    <col min="2" max="2" width="50.85546875" customWidth="1"/>
    <col min="3" max="3" width="20.7109375" customWidth="1"/>
    <col min="4" max="4" width="51.140625" customWidth="1"/>
    <col min="5" max="5" width="17.28515625" customWidth="1"/>
    <col min="6" max="6" width="23.28515625" customWidth="1"/>
    <col min="7" max="7" width="16" customWidth="1"/>
    <col min="8" max="8" width="21.5703125" customWidth="1"/>
    <col min="9" max="9" width="16.28515625" customWidth="1"/>
    <col min="10" max="10" width="15.85546875" customWidth="1"/>
    <col min="11" max="11" width="20.42578125" customWidth="1"/>
  </cols>
  <sheetData>
    <row r="1" spans="1:11" ht="47.25" customHeight="1" x14ac:dyDescent="0.25">
      <c r="A1" s="1154" t="s">
        <v>1185</v>
      </c>
      <c r="B1" s="1154"/>
      <c r="C1" s="1154"/>
      <c r="D1" s="1154"/>
      <c r="E1" s="1154"/>
      <c r="F1" s="1154"/>
      <c r="G1" s="1154"/>
      <c r="H1" s="1154"/>
      <c r="I1" s="1154"/>
      <c r="J1" s="1154"/>
      <c r="K1" s="1154"/>
    </row>
    <row r="2" spans="1:11" ht="30" customHeight="1" x14ac:dyDescent="0.25">
      <c r="A2" s="1152" t="s">
        <v>1206</v>
      </c>
      <c r="B2" s="1151" t="s">
        <v>1207</v>
      </c>
      <c r="C2" s="1"/>
      <c r="D2" s="1"/>
      <c r="E2" s="1"/>
      <c r="F2" s="1"/>
      <c r="G2" s="1"/>
      <c r="H2" s="1"/>
      <c r="I2" s="1"/>
      <c r="J2" s="1"/>
      <c r="K2" s="1"/>
    </row>
    <row r="3" spans="1:11" x14ac:dyDescent="0.25">
      <c r="A3" s="2"/>
      <c r="B3" s="2"/>
      <c r="C3" s="2"/>
      <c r="D3" s="2"/>
      <c r="E3" s="2"/>
      <c r="F3" s="2"/>
      <c r="G3" s="2"/>
      <c r="H3" s="2"/>
      <c r="I3" s="2"/>
      <c r="J3" s="2"/>
      <c r="K3" s="2"/>
    </row>
    <row r="4" spans="1:11" ht="75" customHeight="1" x14ac:dyDescent="0.25">
      <c r="A4" s="3" t="s">
        <v>0</v>
      </c>
      <c r="B4" s="4" t="s">
        <v>1</v>
      </c>
      <c r="C4" s="4" t="s">
        <v>2</v>
      </c>
      <c r="D4" s="4" t="s">
        <v>3</v>
      </c>
      <c r="E4" s="4" t="s">
        <v>4</v>
      </c>
      <c r="F4" s="4" t="s">
        <v>5</v>
      </c>
      <c r="G4" s="4" t="s">
        <v>6</v>
      </c>
      <c r="H4" s="4" t="s">
        <v>7</v>
      </c>
      <c r="I4" s="4" t="s">
        <v>8</v>
      </c>
      <c r="J4" s="4" t="s">
        <v>9</v>
      </c>
      <c r="K4" s="4" t="s">
        <v>10</v>
      </c>
    </row>
    <row r="5" spans="1:11" ht="15.75" x14ac:dyDescent="0.25">
      <c r="A5" s="5">
        <v>1</v>
      </c>
      <c r="B5" s="6">
        <v>2</v>
      </c>
      <c r="C5" s="6">
        <v>3</v>
      </c>
      <c r="D5" s="6" t="s">
        <v>11</v>
      </c>
      <c r="E5" s="6">
        <v>4</v>
      </c>
      <c r="F5" s="6">
        <v>5</v>
      </c>
      <c r="G5" s="6">
        <v>6</v>
      </c>
      <c r="H5" s="6" t="s">
        <v>11</v>
      </c>
      <c r="I5" s="6">
        <v>7</v>
      </c>
      <c r="J5" s="6">
        <v>8</v>
      </c>
      <c r="K5" s="6">
        <v>9</v>
      </c>
    </row>
    <row r="6" spans="1:11" s="818" customFormat="1" ht="13.5" thickBot="1" x14ac:dyDescent="0.25">
      <c r="A6" s="815">
        <v>1</v>
      </c>
      <c r="B6" s="816" t="s">
        <v>12</v>
      </c>
      <c r="C6" s="817" t="s">
        <v>11</v>
      </c>
      <c r="D6" s="816"/>
      <c r="E6" s="816"/>
      <c r="F6" s="817"/>
      <c r="G6" s="817"/>
      <c r="H6" s="816"/>
      <c r="I6" s="817"/>
      <c r="J6" s="817"/>
      <c r="K6" s="817"/>
    </row>
    <row r="7" spans="1:11" s="818" customFormat="1" ht="42.75" customHeight="1" thickBot="1" x14ac:dyDescent="0.25">
      <c r="A7" s="973">
        <v>1</v>
      </c>
      <c r="B7" s="974" t="s">
        <v>1132</v>
      </c>
      <c r="C7" s="975"/>
      <c r="D7" s="976" t="s">
        <v>13</v>
      </c>
      <c r="E7" s="976" t="s">
        <v>14</v>
      </c>
      <c r="F7" s="973" t="s">
        <v>15</v>
      </c>
      <c r="G7" s="973" t="s">
        <v>16</v>
      </c>
      <c r="H7" s="976" t="s">
        <v>17</v>
      </c>
      <c r="I7" s="973" t="s">
        <v>18</v>
      </c>
      <c r="J7" s="973" t="s">
        <v>19</v>
      </c>
      <c r="K7" s="973"/>
    </row>
    <row r="8" spans="1:11" s="819" customFormat="1" ht="90.75" thickBot="1" x14ac:dyDescent="0.25">
      <c r="A8" s="973">
        <v>2</v>
      </c>
      <c r="B8" s="977" t="s">
        <v>1133</v>
      </c>
      <c r="C8" s="973"/>
      <c r="D8" s="976" t="s">
        <v>20</v>
      </c>
      <c r="E8" s="973" t="s">
        <v>21</v>
      </c>
      <c r="F8" s="973" t="s">
        <v>22</v>
      </c>
      <c r="G8" s="973" t="s">
        <v>23</v>
      </c>
      <c r="H8" s="976" t="s">
        <v>24</v>
      </c>
      <c r="I8" s="973" t="s">
        <v>25</v>
      </c>
      <c r="J8" s="973" t="s">
        <v>26</v>
      </c>
      <c r="K8" s="973"/>
    </row>
    <row r="9" spans="1:11" s="819" customFormat="1" ht="23.25" thickBot="1" x14ac:dyDescent="0.25">
      <c r="A9" s="973">
        <v>3</v>
      </c>
      <c r="B9" s="977" t="s">
        <v>1134</v>
      </c>
      <c r="C9" s="973"/>
      <c r="D9" s="976" t="s">
        <v>20</v>
      </c>
      <c r="E9" s="973" t="s">
        <v>21</v>
      </c>
      <c r="F9" s="973" t="s">
        <v>22</v>
      </c>
      <c r="G9" s="973" t="s">
        <v>23</v>
      </c>
      <c r="H9" s="973"/>
      <c r="I9" s="973"/>
      <c r="J9" s="973"/>
      <c r="K9" s="973"/>
    </row>
    <row r="10" spans="1:11" s="819" customFormat="1" ht="23.25" thickBot="1" x14ac:dyDescent="0.25">
      <c r="A10" s="973">
        <v>4</v>
      </c>
      <c r="B10" s="977" t="s">
        <v>1135</v>
      </c>
      <c r="C10" s="973"/>
      <c r="D10" s="976" t="s">
        <v>20</v>
      </c>
      <c r="E10" s="973" t="s">
        <v>21</v>
      </c>
      <c r="F10" s="973" t="s">
        <v>22</v>
      </c>
      <c r="G10" s="973" t="s">
        <v>23</v>
      </c>
      <c r="H10" s="973"/>
      <c r="I10" s="973"/>
      <c r="J10" s="973"/>
      <c r="K10" s="973"/>
    </row>
    <row r="11" spans="1:11" s="819" customFormat="1" ht="15.75" thickBot="1" x14ac:dyDescent="0.3">
      <c r="A11" s="978"/>
      <c r="B11" s="979" t="s">
        <v>27</v>
      </c>
      <c r="C11" s="978"/>
      <c r="D11" s="978"/>
      <c r="E11" s="978"/>
      <c r="F11" s="978"/>
      <c r="G11" s="978"/>
      <c r="H11" s="978"/>
      <c r="I11" s="978"/>
      <c r="J11" s="978"/>
      <c r="K11" s="978"/>
    </row>
    <row r="12" spans="1:11" s="819" customFormat="1" ht="15.75" thickBot="1" x14ac:dyDescent="0.3">
      <c r="A12" s="978"/>
      <c r="B12" s="979" t="s">
        <v>28</v>
      </c>
      <c r="C12" s="978">
        <v>1028601522168</v>
      </c>
      <c r="D12" s="978" t="s">
        <v>395</v>
      </c>
      <c r="E12" s="978" t="s">
        <v>395</v>
      </c>
      <c r="F12" s="978" t="s">
        <v>395</v>
      </c>
      <c r="G12" s="978" t="s">
        <v>395</v>
      </c>
      <c r="H12" s="978" t="s">
        <v>395</v>
      </c>
      <c r="I12" s="978" t="s">
        <v>395</v>
      </c>
      <c r="J12" s="978" t="s">
        <v>395</v>
      </c>
      <c r="K12" s="978" t="s">
        <v>1136</v>
      </c>
    </row>
    <row r="13" spans="1:11" s="819" customFormat="1" ht="15.75" thickBot="1" x14ac:dyDescent="0.3">
      <c r="A13" s="978"/>
      <c r="B13" s="979" t="s">
        <v>29</v>
      </c>
      <c r="C13" s="978" t="s">
        <v>395</v>
      </c>
      <c r="D13" s="978" t="s">
        <v>395</v>
      </c>
      <c r="E13" s="978" t="s">
        <v>395</v>
      </c>
      <c r="F13" s="978" t="s">
        <v>395</v>
      </c>
      <c r="G13" s="978" t="s">
        <v>395</v>
      </c>
      <c r="H13" s="978" t="s">
        <v>395</v>
      </c>
      <c r="I13" s="978" t="s">
        <v>395</v>
      </c>
      <c r="J13" s="978" t="s">
        <v>395</v>
      </c>
      <c r="K13" s="978"/>
    </row>
    <row r="14" spans="1:11" s="819" customFormat="1" ht="15.75" thickBot="1" x14ac:dyDescent="0.3">
      <c r="A14" s="978"/>
      <c r="B14" s="979" t="s">
        <v>30</v>
      </c>
      <c r="C14" s="978" t="s">
        <v>395</v>
      </c>
      <c r="D14" s="978" t="s">
        <v>395</v>
      </c>
      <c r="E14" s="978" t="s">
        <v>395</v>
      </c>
      <c r="F14" s="978" t="s">
        <v>395</v>
      </c>
      <c r="G14" s="978" t="s">
        <v>395</v>
      </c>
      <c r="H14" s="978" t="s">
        <v>395</v>
      </c>
      <c r="I14" s="978" t="s">
        <v>395</v>
      </c>
      <c r="J14" s="978" t="s">
        <v>395</v>
      </c>
      <c r="K14" s="978"/>
    </row>
    <row r="15" spans="1:11" s="819" customFormat="1" ht="15.75" thickBot="1" x14ac:dyDescent="0.3">
      <c r="A15" s="978"/>
      <c r="B15" s="979" t="s">
        <v>31</v>
      </c>
      <c r="C15" s="978"/>
      <c r="D15" s="978"/>
      <c r="E15" s="978"/>
      <c r="F15" s="978"/>
      <c r="G15" s="978"/>
      <c r="H15" s="978"/>
      <c r="I15" s="978"/>
      <c r="J15" s="978"/>
      <c r="K15" s="978"/>
    </row>
    <row r="16" spans="1:11" s="819" customFormat="1" ht="15.75" thickBot="1" x14ac:dyDescent="0.3">
      <c r="A16" s="978"/>
      <c r="B16" s="979" t="s">
        <v>32</v>
      </c>
      <c r="C16" s="978" t="s">
        <v>395</v>
      </c>
      <c r="D16" s="978" t="s">
        <v>395</v>
      </c>
      <c r="E16" s="978" t="s">
        <v>395</v>
      </c>
      <c r="F16" s="978" t="s">
        <v>395</v>
      </c>
      <c r="G16" s="978" t="s">
        <v>395</v>
      </c>
      <c r="H16" s="978" t="s">
        <v>395</v>
      </c>
      <c r="I16" s="978" t="s">
        <v>395</v>
      </c>
      <c r="J16" s="978" t="s">
        <v>395</v>
      </c>
      <c r="K16" s="978">
        <v>0</v>
      </c>
    </row>
    <row r="17" spans="1:11" s="819" customFormat="1" ht="15.75" thickBot="1" x14ac:dyDescent="0.3">
      <c r="A17" s="978"/>
      <c r="B17" s="979" t="s">
        <v>33</v>
      </c>
      <c r="C17" s="978" t="s">
        <v>395</v>
      </c>
      <c r="D17" s="978" t="s">
        <v>395</v>
      </c>
      <c r="E17" s="978" t="s">
        <v>395</v>
      </c>
      <c r="F17" s="978" t="s">
        <v>395</v>
      </c>
      <c r="G17" s="978" t="s">
        <v>395</v>
      </c>
      <c r="H17" s="978" t="s">
        <v>395</v>
      </c>
      <c r="I17" s="978" t="s">
        <v>395</v>
      </c>
      <c r="J17" s="978" t="s">
        <v>395</v>
      </c>
      <c r="K17" s="978"/>
    </row>
    <row r="18" spans="1:11" s="819" customFormat="1" ht="15.75" thickBot="1" x14ac:dyDescent="0.3">
      <c r="A18" s="978"/>
      <c r="B18" s="979" t="s">
        <v>34</v>
      </c>
      <c r="C18" s="978" t="s">
        <v>395</v>
      </c>
      <c r="D18" s="978" t="s">
        <v>395</v>
      </c>
      <c r="E18" s="978" t="s">
        <v>395</v>
      </c>
      <c r="F18" s="978" t="s">
        <v>395</v>
      </c>
      <c r="G18" s="978" t="s">
        <v>395</v>
      </c>
      <c r="H18" s="978" t="s">
        <v>395</v>
      </c>
      <c r="I18" s="978" t="s">
        <v>395</v>
      </c>
      <c r="J18" s="978" t="s">
        <v>395</v>
      </c>
      <c r="K18" s="978"/>
    </row>
    <row r="19" spans="1:11" s="819" customFormat="1" ht="15.75" thickBot="1" x14ac:dyDescent="0.3">
      <c r="A19" s="978"/>
      <c r="B19" s="979" t="s">
        <v>35</v>
      </c>
      <c r="C19" s="978" t="s">
        <v>395</v>
      </c>
      <c r="D19" s="978" t="s">
        <v>395</v>
      </c>
      <c r="E19" s="978" t="s">
        <v>395</v>
      </c>
      <c r="F19" s="978" t="s">
        <v>395</v>
      </c>
      <c r="G19" s="978" t="s">
        <v>395</v>
      </c>
      <c r="H19" s="978" t="s">
        <v>395</v>
      </c>
      <c r="I19" s="978" t="s">
        <v>395</v>
      </c>
      <c r="J19" s="978" t="s">
        <v>395</v>
      </c>
      <c r="K19" s="978">
        <v>0</v>
      </c>
    </row>
    <row r="20" spans="1:11" s="819" customFormat="1" ht="15.75" thickBot="1" x14ac:dyDescent="0.3">
      <c r="A20" s="978"/>
      <c r="B20" s="979" t="s">
        <v>36</v>
      </c>
      <c r="C20" s="978"/>
      <c r="D20" s="978"/>
      <c r="E20" s="978"/>
      <c r="F20" s="978"/>
      <c r="G20" s="978"/>
      <c r="H20" s="978"/>
      <c r="I20" s="978"/>
      <c r="J20" s="978"/>
      <c r="K20" s="978"/>
    </row>
    <row r="21" spans="1:11" s="819" customFormat="1" ht="15.75" thickBot="1" x14ac:dyDescent="0.3">
      <c r="A21" s="978"/>
      <c r="B21" s="979" t="s">
        <v>37</v>
      </c>
      <c r="C21" s="978"/>
      <c r="D21" s="978"/>
      <c r="E21" s="978"/>
      <c r="F21" s="978"/>
      <c r="G21" s="978"/>
      <c r="H21" s="978"/>
      <c r="I21" s="978"/>
      <c r="J21" s="978"/>
      <c r="K21" s="978"/>
    </row>
    <row r="22" spans="1:11" s="819" customFormat="1" ht="15.75" thickBot="1" x14ac:dyDescent="0.3">
      <c r="A22" s="978"/>
      <c r="B22" s="979" t="s">
        <v>38</v>
      </c>
      <c r="C22" s="978"/>
      <c r="D22" s="978"/>
      <c r="E22" s="978"/>
      <c r="F22" s="978"/>
      <c r="G22" s="978"/>
      <c r="H22" s="978"/>
      <c r="I22" s="978"/>
      <c r="J22" s="978"/>
      <c r="K22" s="978"/>
    </row>
    <row r="23" spans="1:11" s="819" customFormat="1" ht="15.75" thickBot="1" x14ac:dyDescent="0.3">
      <c r="A23" s="978"/>
      <c r="B23" s="979" t="s">
        <v>39</v>
      </c>
      <c r="C23" s="978"/>
      <c r="D23" s="978"/>
      <c r="E23" s="978"/>
      <c r="F23" s="978"/>
      <c r="G23" s="978"/>
      <c r="H23" s="978"/>
      <c r="I23" s="978"/>
      <c r="J23" s="978"/>
      <c r="K23" s="978"/>
    </row>
    <row r="24" spans="1:11" s="819" customFormat="1" ht="15.75" thickBot="1" x14ac:dyDescent="0.3">
      <c r="A24" s="978"/>
      <c r="B24" s="979" t="s">
        <v>40</v>
      </c>
      <c r="C24" s="978" t="s">
        <v>395</v>
      </c>
      <c r="D24" s="978" t="s">
        <v>395</v>
      </c>
      <c r="E24" s="978" t="s">
        <v>395</v>
      </c>
      <c r="F24" s="978" t="s">
        <v>395</v>
      </c>
      <c r="G24" s="978" t="s">
        <v>395</v>
      </c>
      <c r="H24" s="978" t="s">
        <v>395</v>
      </c>
      <c r="I24" s="978" t="s">
        <v>395</v>
      </c>
      <c r="J24" s="978" t="s">
        <v>395</v>
      </c>
      <c r="K24" s="978"/>
    </row>
    <row r="25" spans="1:11" s="819" customFormat="1" ht="15.75" thickBot="1" x14ac:dyDescent="0.3">
      <c r="A25" s="978"/>
      <c r="B25" s="979" t="s">
        <v>41</v>
      </c>
      <c r="C25" s="978"/>
      <c r="D25" s="980"/>
      <c r="E25" s="978"/>
      <c r="F25" s="978"/>
      <c r="G25" s="978"/>
      <c r="H25" s="978"/>
      <c r="I25" s="978"/>
      <c r="J25" s="978"/>
      <c r="K25" s="978"/>
    </row>
    <row r="26" spans="1:11" s="819" customFormat="1" ht="15.75" thickBot="1" x14ac:dyDescent="0.3">
      <c r="A26" s="981"/>
      <c r="B26" s="982"/>
      <c r="C26" s="981"/>
      <c r="D26" s="981"/>
      <c r="E26" s="981"/>
      <c r="F26" s="981"/>
      <c r="G26" s="981"/>
      <c r="H26" s="981"/>
      <c r="I26" s="981"/>
      <c r="J26" s="981"/>
      <c r="K26" s="981"/>
    </row>
    <row r="27" spans="1:11" s="819" customFormat="1" ht="15.75" thickBot="1" x14ac:dyDescent="0.3">
      <c r="A27" s="978"/>
      <c r="B27" s="979" t="s">
        <v>42</v>
      </c>
      <c r="C27" s="978" t="s">
        <v>395</v>
      </c>
      <c r="D27" s="978" t="s">
        <v>395</v>
      </c>
      <c r="E27" s="978" t="s">
        <v>395</v>
      </c>
      <c r="F27" s="978" t="s">
        <v>395</v>
      </c>
      <c r="G27" s="978" t="s">
        <v>395</v>
      </c>
      <c r="H27" s="978" t="s">
        <v>395</v>
      </c>
      <c r="I27" s="978" t="s">
        <v>395</v>
      </c>
      <c r="J27" s="978" t="s">
        <v>395</v>
      </c>
      <c r="K27" s="978"/>
    </row>
    <row r="28" spans="1:11" s="819" customFormat="1" ht="15.75" thickBot="1" x14ac:dyDescent="0.3">
      <c r="A28" s="981"/>
      <c r="B28" s="982"/>
      <c r="C28" s="981"/>
      <c r="D28" s="981"/>
      <c r="E28" s="981"/>
      <c r="F28" s="981"/>
      <c r="G28" s="981"/>
      <c r="H28" s="981"/>
      <c r="I28" s="981"/>
      <c r="J28" s="981"/>
      <c r="K28" s="981"/>
    </row>
    <row r="29" spans="1:11" s="819" customFormat="1" ht="15.75" thickBot="1" x14ac:dyDescent="0.3">
      <c r="A29" s="978"/>
      <c r="B29" s="979" t="s">
        <v>43</v>
      </c>
      <c r="C29" s="978"/>
      <c r="D29" s="978"/>
      <c r="E29" s="978"/>
      <c r="F29" s="978"/>
      <c r="G29" s="978"/>
      <c r="H29" s="978"/>
      <c r="I29" s="978"/>
      <c r="J29" s="978"/>
      <c r="K29" s="978"/>
    </row>
    <row r="30" spans="1:11" s="819" customFormat="1" ht="15.75" thickBot="1" x14ac:dyDescent="0.3">
      <c r="A30" s="981"/>
      <c r="B30" s="984"/>
      <c r="C30" s="981"/>
      <c r="D30" s="981"/>
      <c r="E30" s="981"/>
      <c r="F30" s="981"/>
      <c r="G30" s="981"/>
      <c r="H30" s="981"/>
      <c r="I30" s="981"/>
      <c r="J30" s="981"/>
      <c r="K30" s="981"/>
    </row>
    <row r="31" spans="1:11" s="819" customFormat="1" ht="15.75" thickBot="1" x14ac:dyDescent="0.3">
      <c r="A31" s="978"/>
      <c r="B31" s="979" t="s">
        <v>44</v>
      </c>
      <c r="C31" s="978"/>
      <c r="D31" s="978"/>
      <c r="E31" s="978"/>
      <c r="F31" s="978"/>
      <c r="G31" s="978"/>
      <c r="H31" s="978"/>
      <c r="I31" s="978"/>
      <c r="J31" s="978"/>
      <c r="K31" s="978"/>
    </row>
    <row r="32" spans="1:11" s="819" customFormat="1" ht="15.75" thickBot="1" x14ac:dyDescent="0.3">
      <c r="A32" s="981"/>
      <c r="B32" s="982"/>
      <c r="C32" s="981"/>
      <c r="D32" s="981"/>
      <c r="E32" s="981"/>
      <c r="F32" s="981"/>
      <c r="G32" s="981"/>
      <c r="H32" s="981"/>
      <c r="I32" s="981"/>
      <c r="J32" s="981"/>
      <c r="K32" s="981"/>
    </row>
    <row r="33" spans="1:11" s="819" customFormat="1" ht="15.75" thickBot="1" x14ac:dyDescent="0.3">
      <c r="A33" s="978"/>
      <c r="B33" s="979" t="s">
        <v>45</v>
      </c>
      <c r="C33" s="978"/>
      <c r="D33" s="978"/>
      <c r="E33" s="978"/>
      <c r="F33" s="978"/>
      <c r="G33" s="978"/>
      <c r="H33" s="978"/>
      <c r="I33" s="978"/>
      <c r="J33" s="978"/>
      <c r="K33" s="978"/>
    </row>
    <row r="34" spans="1:11" s="819" customFormat="1" ht="15.75" thickBot="1" x14ac:dyDescent="0.3">
      <c r="A34" s="981"/>
      <c r="B34" s="982"/>
      <c r="C34" s="981"/>
      <c r="D34" s="981"/>
      <c r="E34" s="981"/>
      <c r="F34" s="981"/>
      <c r="G34" s="981"/>
      <c r="H34" s="981"/>
      <c r="I34" s="981"/>
      <c r="J34" s="981"/>
      <c r="K34" s="981"/>
    </row>
    <row r="35" spans="1:11" s="819" customFormat="1" ht="15.75" thickBot="1" x14ac:dyDescent="0.3">
      <c r="A35" s="978"/>
      <c r="B35" s="979" t="s">
        <v>46</v>
      </c>
      <c r="C35" s="978" t="s">
        <v>395</v>
      </c>
      <c r="D35" s="978" t="s">
        <v>395</v>
      </c>
      <c r="E35" s="978" t="s">
        <v>395</v>
      </c>
      <c r="F35" s="978" t="s">
        <v>395</v>
      </c>
      <c r="G35" s="978" t="s">
        <v>395</v>
      </c>
      <c r="H35" s="978" t="s">
        <v>395</v>
      </c>
      <c r="I35" s="978" t="s">
        <v>395</v>
      </c>
      <c r="J35" s="978" t="s">
        <v>395</v>
      </c>
      <c r="K35" s="978"/>
    </row>
    <row r="36" spans="1:11" s="819" customFormat="1" ht="15.75" thickBot="1" x14ac:dyDescent="0.3">
      <c r="A36" s="981"/>
      <c r="B36" s="982"/>
      <c r="C36" s="981"/>
      <c r="D36" s="981"/>
      <c r="E36" s="981"/>
      <c r="F36" s="981"/>
      <c r="G36" s="981"/>
      <c r="H36" s="981"/>
      <c r="I36" s="981"/>
      <c r="J36" s="981"/>
      <c r="K36" s="981"/>
    </row>
    <row r="37" spans="1:11" s="819" customFormat="1" ht="15.75" thickBot="1" x14ac:dyDescent="0.3">
      <c r="A37" s="978"/>
      <c r="B37" s="979" t="s">
        <v>47</v>
      </c>
      <c r="C37" s="978" t="s">
        <v>395</v>
      </c>
      <c r="D37" s="978" t="s">
        <v>395</v>
      </c>
      <c r="E37" s="978" t="s">
        <v>395</v>
      </c>
      <c r="F37" s="978" t="s">
        <v>395</v>
      </c>
      <c r="G37" s="978" t="s">
        <v>395</v>
      </c>
      <c r="H37" s="978" t="s">
        <v>395</v>
      </c>
      <c r="I37" s="978" t="s">
        <v>395</v>
      </c>
      <c r="J37" s="978" t="s">
        <v>395</v>
      </c>
      <c r="K37" s="978" t="s">
        <v>1137</v>
      </c>
    </row>
    <row r="38" spans="1:11" s="819" customFormat="1" ht="15.75" thickBot="1" x14ac:dyDescent="0.3">
      <c r="A38" s="981"/>
      <c r="B38" s="982"/>
      <c r="C38" s="981"/>
      <c r="D38" s="981"/>
      <c r="E38" s="981"/>
      <c r="F38" s="981"/>
      <c r="G38" s="981"/>
      <c r="H38" s="981"/>
      <c r="I38" s="981"/>
      <c r="J38" s="981"/>
      <c r="K38" s="981"/>
    </row>
    <row r="39" spans="1:11" s="819" customFormat="1" ht="15.75" thickBot="1" x14ac:dyDescent="0.3">
      <c r="A39" s="978"/>
      <c r="B39" s="979" t="s">
        <v>48</v>
      </c>
      <c r="C39" s="978" t="s">
        <v>395</v>
      </c>
      <c r="D39" s="978" t="s">
        <v>395</v>
      </c>
      <c r="E39" s="978" t="s">
        <v>395</v>
      </c>
      <c r="F39" s="978" t="s">
        <v>395</v>
      </c>
      <c r="G39" s="978" t="s">
        <v>395</v>
      </c>
      <c r="H39" s="978" t="s">
        <v>395</v>
      </c>
      <c r="I39" s="978" t="s">
        <v>395</v>
      </c>
      <c r="J39" s="978" t="s">
        <v>395</v>
      </c>
      <c r="K39" s="978"/>
    </row>
    <row r="40" spans="1:11" s="819" customFormat="1" ht="15.75" thickBot="1" x14ac:dyDescent="0.3">
      <c r="A40" s="981"/>
      <c r="B40" s="982"/>
      <c r="C40" s="981"/>
      <c r="D40" s="981"/>
      <c r="E40" s="981"/>
      <c r="F40" s="981"/>
      <c r="G40" s="981"/>
      <c r="H40" s="981"/>
      <c r="I40" s="981"/>
      <c r="J40" s="981"/>
      <c r="K40" s="981"/>
    </row>
    <row r="41" spans="1:11" s="819" customFormat="1" ht="15.75" thickBot="1" x14ac:dyDescent="0.3">
      <c r="A41" s="978"/>
      <c r="B41" s="979" t="s">
        <v>49</v>
      </c>
      <c r="C41" s="978"/>
      <c r="D41" s="978"/>
      <c r="E41" s="978"/>
      <c r="F41" s="978"/>
      <c r="G41" s="978"/>
      <c r="H41" s="978"/>
      <c r="I41" s="978"/>
      <c r="J41" s="978"/>
      <c r="K41" s="978"/>
    </row>
    <row r="42" spans="1:11" s="820" customFormat="1" ht="15.75" thickBot="1" x14ac:dyDescent="0.3">
      <c r="A42" s="981"/>
      <c r="B42" s="982"/>
      <c r="C42" s="981"/>
      <c r="D42" s="981"/>
      <c r="E42" s="981"/>
      <c r="F42" s="981"/>
      <c r="G42" s="981"/>
      <c r="H42" s="981"/>
      <c r="I42" s="981"/>
      <c r="J42" s="981"/>
      <c r="K42" s="981"/>
    </row>
    <row r="43" spans="1:11" ht="15.75" thickBot="1" x14ac:dyDescent="0.3">
      <c r="A43" s="978"/>
      <c r="B43" s="979" t="s">
        <v>50</v>
      </c>
      <c r="C43" s="978"/>
      <c r="D43" s="978"/>
      <c r="E43" s="978"/>
      <c r="F43" s="978"/>
      <c r="G43" s="978"/>
      <c r="H43" s="978"/>
      <c r="I43" s="978"/>
      <c r="J43" s="978"/>
      <c r="K43" s="978"/>
    </row>
    <row r="44" spans="1:11" ht="15.75" thickBot="1" x14ac:dyDescent="0.3">
      <c r="A44" s="981"/>
      <c r="B44" s="982"/>
      <c r="C44" s="981"/>
      <c r="D44" s="981"/>
      <c r="E44" s="981"/>
      <c r="F44" s="981"/>
      <c r="G44" s="981"/>
      <c r="H44" s="981"/>
      <c r="I44" s="981"/>
      <c r="J44" s="981"/>
      <c r="K44" s="981"/>
    </row>
    <row r="45" spans="1:11" ht="15.75" thickBot="1" x14ac:dyDescent="0.3">
      <c r="A45" s="985"/>
      <c r="B45" s="979" t="s">
        <v>51</v>
      </c>
      <c r="C45" s="978"/>
      <c r="D45" s="978"/>
      <c r="E45" s="978"/>
      <c r="F45" s="978"/>
      <c r="G45" s="978"/>
      <c r="H45" s="978"/>
      <c r="I45" s="978"/>
      <c r="J45" s="978"/>
      <c r="K45" s="978"/>
    </row>
    <row r="46" spans="1:11" ht="15.75" thickBot="1" x14ac:dyDescent="0.3">
      <c r="A46" s="981"/>
      <c r="B46" s="982"/>
      <c r="C46" s="981"/>
      <c r="D46" s="981"/>
      <c r="E46" s="981"/>
      <c r="F46" s="981"/>
      <c r="G46" s="981"/>
      <c r="H46" s="981"/>
      <c r="I46" s="981"/>
      <c r="J46" s="981"/>
      <c r="K46" s="981"/>
    </row>
    <row r="47" spans="1:11" ht="15.75" thickBot="1" x14ac:dyDescent="0.3">
      <c r="A47" s="983"/>
      <c r="B47" s="984" t="s">
        <v>52</v>
      </c>
      <c r="C47" s="978"/>
      <c r="D47" s="978"/>
      <c r="E47" s="978"/>
      <c r="F47" s="978"/>
      <c r="G47" s="978"/>
      <c r="H47" s="978"/>
      <c r="I47" s="978"/>
      <c r="J47" s="978"/>
      <c r="K47" s="978"/>
    </row>
    <row r="48" spans="1:11" ht="15.75" thickBot="1" x14ac:dyDescent="0.3">
      <c r="A48" s="981"/>
      <c r="B48" s="982"/>
      <c r="C48" s="981"/>
      <c r="D48" s="981"/>
      <c r="E48" s="981"/>
      <c r="F48" s="981"/>
      <c r="G48" s="981"/>
      <c r="H48" s="981"/>
      <c r="I48" s="981"/>
      <c r="J48" s="981"/>
      <c r="K48" s="981"/>
    </row>
    <row r="49" spans="1:11" ht="15.75" thickBot="1" x14ac:dyDescent="0.3">
      <c r="A49" s="978"/>
      <c r="B49" s="979" t="s">
        <v>53</v>
      </c>
      <c r="C49" s="978" t="s">
        <v>395</v>
      </c>
      <c r="D49" s="978" t="s">
        <v>395</v>
      </c>
      <c r="E49" s="978" t="s">
        <v>395</v>
      </c>
      <c r="F49" s="978" t="s">
        <v>395</v>
      </c>
      <c r="G49" s="978" t="s">
        <v>395</v>
      </c>
      <c r="H49" s="978" t="s">
        <v>395</v>
      </c>
      <c r="I49" s="978" t="s">
        <v>395</v>
      </c>
      <c r="J49" s="978" t="s">
        <v>395</v>
      </c>
      <c r="K49" s="978" t="s">
        <v>1138</v>
      </c>
    </row>
    <row r="50" spans="1:11" ht="15.75" thickBot="1" x14ac:dyDescent="0.3">
      <c r="A50" s="981"/>
      <c r="B50" s="982"/>
      <c r="C50" s="981"/>
      <c r="D50" s="981"/>
      <c r="E50" s="981"/>
      <c r="F50" s="981"/>
      <c r="G50" s="981"/>
      <c r="H50" s="981"/>
      <c r="I50" s="981"/>
      <c r="J50" s="981"/>
      <c r="K50" s="981"/>
    </row>
    <row r="51" spans="1:11" ht="15.75" thickBot="1" x14ac:dyDescent="0.3">
      <c r="A51" s="978"/>
      <c r="B51" s="979" t="s">
        <v>54</v>
      </c>
      <c r="C51" s="978" t="s">
        <v>395</v>
      </c>
      <c r="D51" s="978" t="s">
        <v>395</v>
      </c>
      <c r="E51" s="978" t="s">
        <v>395</v>
      </c>
      <c r="F51" s="978" t="s">
        <v>395</v>
      </c>
      <c r="G51" s="978" t="s">
        <v>395</v>
      </c>
      <c r="H51" s="978" t="s">
        <v>395</v>
      </c>
      <c r="I51" s="978" t="s">
        <v>395</v>
      </c>
      <c r="J51" s="978" t="s">
        <v>395</v>
      </c>
      <c r="K51" s="978"/>
    </row>
    <row r="52" spans="1:11" ht="15.75" thickBot="1" x14ac:dyDescent="0.3">
      <c r="A52" s="981"/>
      <c r="B52" s="982"/>
      <c r="C52" s="981"/>
      <c r="D52" s="981"/>
      <c r="E52" s="981"/>
      <c r="F52" s="981"/>
      <c r="G52" s="981"/>
      <c r="H52" s="981"/>
      <c r="I52" s="981"/>
      <c r="J52" s="981"/>
      <c r="K52" s="981"/>
    </row>
    <row r="53" spans="1:11" ht="15.75" thickBot="1" x14ac:dyDescent="0.3">
      <c r="A53" s="978"/>
      <c r="B53" s="979" t="s">
        <v>55</v>
      </c>
      <c r="C53" s="978"/>
      <c r="D53" s="978"/>
      <c r="E53" s="978"/>
      <c r="F53" s="978"/>
      <c r="G53" s="978"/>
      <c r="H53" s="978"/>
      <c r="I53" s="978"/>
      <c r="J53" s="978"/>
      <c r="K53" s="978"/>
    </row>
    <row r="54" spans="1:11" ht="15.75" thickBot="1" x14ac:dyDescent="0.3">
      <c r="A54" s="981"/>
      <c r="B54" s="982"/>
      <c r="C54" s="981"/>
      <c r="D54" s="981"/>
      <c r="E54" s="981"/>
      <c r="F54" s="981"/>
      <c r="G54" s="981"/>
      <c r="H54" s="981"/>
      <c r="I54" s="981"/>
      <c r="J54" s="981"/>
      <c r="K54" s="981"/>
    </row>
    <row r="55" spans="1:11" ht="15.75" thickBot="1" x14ac:dyDescent="0.3">
      <c r="A55" s="978"/>
      <c r="B55" s="979" t="s">
        <v>56</v>
      </c>
      <c r="C55" s="978"/>
      <c r="D55" s="978"/>
      <c r="E55" s="978"/>
      <c r="F55" s="978"/>
      <c r="G55" s="978"/>
      <c r="H55" s="978"/>
      <c r="I55" s="978"/>
      <c r="J55" s="978"/>
      <c r="K55" s="978"/>
    </row>
    <row r="56" spans="1:11" ht="15.75" thickBot="1" x14ac:dyDescent="0.3">
      <c r="A56" s="981"/>
      <c r="B56" s="982"/>
      <c r="C56" s="981"/>
      <c r="D56" s="981"/>
      <c r="E56" s="981"/>
      <c r="F56" s="981"/>
      <c r="G56" s="981"/>
      <c r="H56" s="981"/>
      <c r="I56" s="981"/>
      <c r="J56" s="981"/>
      <c r="K56" s="981"/>
    </row>
    <row r="57" spans="1:11" ht="15.75" thickBot="1" x14ac:dyDescent="0.3">
      <c r="A57" s="978"/>
      <c r="B57" s="979" t="s">
        <v>57</v>
      </c>
      <c r="C57" s="978" t="s">
        <v>395</v>
      </c>
      <c r="D57" s="978" t="s">
        <v>395</v>
      </c>
      <c r="E57" s="978" t="s">
        <v>395</v>
      </c>
      <c r="F57" s="978" t="s">
        <v>395</v>
      </c>
      <c r="G57" s="978" t="s">
        <v>395</v>
      </c>
      <c r="H57" s="978" t="s">
        <v>395</v>
      </c>
      <c r="I57" s="978" t="s">
        <v>395</v>
      </c>
      <c r="J57" s="978" t="s">
        <v>395</v>
      </c>
      <c r="K57" s="978" t="s">
        <v>1139</v>
      </c>
    </row>
    <row r="58" spans="1:11" ht="15.75" thickBot="1" x14ac:dyDescent="0.3">
      <c r="A58" s="981"/>
      <c r="B58" s="982"/>
      <c r="C58" s="981"/>
      <c r="D58" s="981"/>
      <c r="E58" s="981"/>
      <c r="F58" s="981"/>
      <c r="G58" s="981"/>
      <c r="H58" s="981"/>
      <c r="I58" s="981"/>
      <c r="J58" s="981"/>
      <c r="K58" s="981"/>
    </row>
    <row r="59" spans="1:11" ht="15.75" thickBot="1" x14ac:dyDescent="0.3">
      <c r="A59" s="978"/>
      <c r="B59" s="986" t="s">
        <v>58</v>
      </c>
      <c r="C59" s="978" t="s">
        <v>395</v>
      </c>
      <c r="D59" s="978" t="s">
        <v>395</v>
      </c>
      <c r="E59" s="978" t="s">
        <v>395</v>
      </c>
      <c r="F59" s="978" t="s">
        <v>395</v>
      </c>
      <c r="G59" s="978" t="s">
        <v>395</v>
      </c>
      <c r="H59" s="978" t="s">
        <v>395</v>
      </c>
      <c r="I59" s="978" t="s">
        <v>395</v>
      </c>
      <c r="J59" s="978" t="s">
        <v>395</v>
      </c>
      <c r="K59" s="978"/>
    </row>
    <row r="60" spans="1:11" ht="15.75" thickBot="1" x14ac:dyDescent="0.3">
      <c r="A60" s="978"/>
      <c r="B60" s="979" t="s">
        <v>59</v>
      </c>
      <c r="C60" s="978"/>
      <c r="D60" s="978"/>
      <c r="E60" s="978"/>
      <c r="F60" s="978"/>
      <c r="G60" s="978"/>
      <c r="H60" s="978"/>
      <c r="I60" s="978"/>
      <c r="J60" s="978"/>
      <c r="K60" s="978" t="s">
        <v>60</v>
      </c>
    </row>
    <row r="61" spans="1:11" ht="15.75" thickBot="1" x14ac:dyDescent="0.3">
      <c r="A61" s="981"/>
      <c r="B61" s="982"/>
      <c r="C61" s="981"/>
      <c r="D61" s="981"/>
      <c r="E61" s="981"/>
      <c r="F61" s="981"/>
      <c r="G61" s="981"/>
      <c r="H61" s="981"/>
      <c r="I61" s="981"/>
      <c r="J61" s="981"/>
      <c r="K61" s="981"/>
    </row>
    <row r="62" spans="1:11" ht="15.75" thickBot="1" x14ac:dyDescent="0.3">
      <c r="A62" s="978"/>
      <c r="B62" s="979" t="s">
        <v>61</v>
      </c>
      <c r="C62" s="978"/>
      <c r="D62" s="978"/>
      <c r="E62" s="978"/>
      <c r="F62" s="978"/>
      <c r="G62" s="978"/>
      <c r="H62" s="978"/>
      <c r="I62" s="978"/>
      <c r="J62" s="978"/>
      <c r="K62" s="978"/>
    </row>
  </sheetData>
  <mergeCells count="1">
    <mergeCell ref="A1:K1"/>
  </mergeCells>
  <hyperlinks>
    <hyperlink ref="B2" r:id="rId1"/>
  </hyperlinks>
  <pageMargins left="0.70078740157480324" right="0.70078740157480324" top="0.75196850393700787" bottom="0.75196850393700787"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17"/>
  <sheetViews>
    <sheetView workbookViewId="0">
      <selection activeCell="C14" sqref="C14"/>
    </sheetView>
  </sheetViews>
  <sheetFormatPr defaultRowHeight="15" x14ac:dyDescent="0.25"/>
  <cols>
    <col min="2" max="2" width="34.42578125" customWidth="1"/>
    <col min="3" max="3" width="8.85546875" customWidth="1"/>
    <col min="4" max="4" width="11.42578125" customWidth="1"/>
    <col min="5" max="5" width="7.28515625" customWidth="1"/>
    <col min="6" max="6" width="11.5703125" customWidth="1"/>
    <col min="7" max="7" width="9" customWidth="1"/>
    <col min="8" max="8" width="13.28515625" customWidth="1"/>
  </cols>
  <sheetData>
    <row r="2" spans="2:8" ht="24.75" customHeight="1" x14ac:dyDescent="0.25">
      <c r="B2" s="1270" t="s">
        <v>481</v>
      </c>
      <c r="C2" s="1270"/>
      <c r="D2" s="1270"/>
    </row>
    <row r="3" spans="2:8" x14ac:dyDescent="0.25">
      <c r="B3" s="251"/>
    </row>
    <row r="4" spans="2:8" ht="75.75" customHeight="1" x14ac:dyDescent="0.25">
      <c r="B4" s="1271" t="s">
        <v>482</v>
      </c>
      <c r="C4" s="1271"/>
      <c r="D4" s="1271"/>
      <c r="E4" s="1271"/>
      <c r="F4" s="1271"/>
      <c r="G4" s="1271"/>
      <c r="H4" s="1271"/>
    </row>
    <row r="5" spans="2:8" ht="39.75" customHeight="1" x14ac:dyDescent="0.25">
      <c r="B5" s="1271" t="s">
        <v>483</v>
      </c>
      <c r="C5" s="1271"/>
      <c r="D5" s="1271"/>
    </row>
    <row r="7" spans="2:8" ht="15.75" x14ac:dyDescent="0.25">
      <c r="B7" s="1272" t="s">
        <v>484</v>
      </c>
      <c r="C7" s="1273"/>
      <c r="D7" s="1273"/>
      <c r="E7" s="1273"/>
      <c r="F7" s="1273"/>
      <c r="G7" s="1273"/>
      <c r="H7" s="1273"/>
    </row>
    <row r="8" spans="2:8" x14ac:dyDescent="0.25">
      <c r="B8" s="251"/>
    </row>
    <row r="9" spans="2:8" ht="42" customHeight="1" x14ac:dyDescent="0.25">
      <c r="B9" s="253" t="s">
        <v>485</v>
      </c>
      <c r="C9" s="1274" t="s">
        <v>486</v>
      </c>
      <c r="D9" s="1275"/>
      <c r="E9" s="1274" t="s">
        <v>487</v>
      </c>
      <c r="F9" s="1275"/>
      <c r="G9" s="1274" t="s">
        <v>488</v>
      </c>
      <c r="H9" s="1275"/>
    </row>
    <row r="10" spans="2:8" ht="38.25" x14ac:dyDescent="0.25">
      <c r="B10" s="254"/>
      <c r="C10" s="255" t="s">
        <v>489</v>
      </c>
      <c r="D10" s="255" t="s">
        <v>490</v>
      </c>
      <c r="E10" s="255" t="s">
        <v>489</v>
      </c>
      <c r="F10" s="255" t="s">
        <v>490</v>
      </c>
      <c r="G10" s="255" t="s">
        <v>489</v>
      </c>
      <c r="H10" s="255" t="s">
        <v>490</v>
      </c>
    </row>
    <row r="11" spans="2:8" ht="30" x14ac:dyDescent="0.25">
      <c r="B11" s="256" t="s">
        <v>491</v>
      </c>
      <c r="C11" s="257">
        <v>-3</v>
      </c>
      <c r="D11" s="258" t="s">
        <v>187</v>
      </c>
      <c r="E11" s="257">
        <v>5</v>
      </c>
      <c r="F11" s="257" t="s">
        <v>187</v>
      </c>
      <c r="G11" s="259">
        <v>40</v>
      </c>
      <c r="H11" s="258" t="s">
        <v>187</v>
      </c>
    </row>
    <row r="12" spans="2:8" ht="30" x14ac:dyDescent="0.25">
      <c r="B12" s="256" t="s">
        <v>492</v>
      </c>
      <c r="C12" s="257">
        <v>0</v>
      </c>
      <c r="D12" s="258" t="s">
        <v>187</v>
      </c>
      <c r="E12" s="260">
        <v>0</v>
      </c>
      <c r="F12" s="257" t="s">
        <v>187</v>
      </c>
      <c r="G12" s="259" t="s">
        <v>187</v>
      </c>
      <c r="H12" s="258" t="s">
        <v>187</v>
      </c>
    </row>
    <row r="13" spans="2:8" ht="30" x14ac:dyDescent="0.25">
      <c r="B13" s="256" t="s">
        <v>493</v>
      </c>
      <c r="C13" s="257">
        <v>0</v>
      </c>
      <c r="D13" s="258" t="s">
        <v>187</v>
      </c>
      <c r="E13" s="260">
        <v>3</v>
      </c>
      <c r="F13" s="257" t="s">
        <v>187</v>
      </c>
      <c r="G13" s="259">
        <v>100</v>
      </c>
      <c r="H13" s="258" t="s">
        <v>187</v>
      </c>
    </row>
    <row r="14" spans="2:8" ht="60" x14ac:dyDescent="0.25">
      <c r="B14" s="254" t="s">
        <v>494</v>
      </c>
      <c r="C14" s="257">
        <v>15</v>
      </c>
      <c r="D14" s="258" t="s">
        <v>187</v>
      </c>
      <c r="E14" s="260">
        <v>0</v>
      </c>
      <c r="F14" s="257" t="s">
        <v>187</v>
      </c>
      <c r="G14" s="257" t="s">
        <v>187</v>
      </c>
      <c r="H14" s="258" t="s">
        <v>187</v>
      </c>
    </row>
    <row r="15" spans="2:8" ht="60" x14ac:dyDescent="0.25">
      <c r="B15" s="254" t="s">
        <v>495</v>
      </c>
      <c r="C15" s="261"/>
      <c r="D15" s="262" t="s">
        <v>187</v>
      </c>
      <c r="E15" s="263">
        <v>5</v>
      </c>
      <c r="F15" s="261" t="s">
        <v>187</v>
      </c>
      <c r="G15" s="264"/>
      <c r="H15" s="262" t="s">
        <v>187</v>
      </c>
    </row>
    <row r="16" spans="2:8" x14ac:dyDescent="0.25">
      <c r="B16" s="265" t="s">
        <v>496</v>
      </c>
      <c r="C16" s="266">
        <v>18</v>
      </c>
      <c r="D16" s="267"/>
      <c r="E16">
        <v>13</v>
      </c>
      <c r="F16" s="266"/>
      <c r="G16" s="268" t="s">
        <v>187</v>
      </c>
      <c r="H16" s="267"/>
    </row>
    <row r="17" spans="3:8" x14ac:dyDescent="0.25">
      <c r="C17" s="269"/>
      <c r="D17" s="270"/>
      <c r="E17" s="269"/>
      <c r="F17" s="270"/>
      <c r="G17" s="271"/>
      <c r="H17" s="270"/>
    </row>
  </sheetData>
  <mergeCells count="7">
    <mergeCell ref="B2:D2"/>
    <mergeCell ref="B4:H4"/>
    <mergeCell ref="B5:D5"/>
    <mergeCell ref="B7:H7"/>
    <mergeCell ref="C9:D9"/>
    <mergeCell ref="E9:F9"/>
    <mergeCell ref="G9:H9"/>
  </mergeCells>
  <pageMargins left="0.70078740157480324" right="0.70078740157480324" top="0.19685039370078738" bottom="0.19685039370078738" header="0.3" footer="0.3"/>
  <pageSetup paperSize="9" orientation="landscape" useFirstPageNumber="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5"/>
  <sheetViews>
    <sheetView workbookViewId="0">
      <pane xSplit="3" ySplit="3" topLeftCell="D4" activePane="bottomRight" state="frozen"/>
      <selection activeCell="U3" sqref="U3"/>
      <selection pane="topRight"/>
      <selection pane="bottomLeft"/>
      <selection pane="bottomRight" activeCell="AF14" sqref="AF14"/>
    </sheetView>
  </sheetViews>
  <sheetFormatPr defaultRowHeight="15" x14ac:dyDescent="0.25"/>
  <cols>
    <col min="1" max="1" width="3.7109375" customWidth="1"/>
    <col min="2" max="2" width="53.7109375" customWidth="1"/>
    <col min="29" max="29" width="13.140625" customWidth="1"/>
  </cols>
  <sheetData>
    <row r="1" spans="1:41" ht="18.75" x14ac:dyDescent="0.25">
      <c r="A1" s="1276" t="s">
        <v>497</v>
      </c>
      <c r="B1" s="1276"/>
      <c r="C1" s="1276"/>
      <c r="D1" s="1276"/>
      <c r="E1" s="1276"/>
      <c r="F1" s="1276"/>
      <c r="G1" s="1276"/>
      <c r="H1" s="1276"/>
      <c r="I1" s="1276"/>
      <c r="J1" s="1276"/>
      <c r="K1" s="1276"/>
      <c r="L1" s="1276"/>
      <c r="M1" s="1276"/>
      <c r="N1" s="1276"/>
      <c r="O1" s="1276"/>
      <c r="P1" s="1276"/>
      <c r="Q1" s="1276"/>
      <c r="R1" s="1276"/>
      <c r="S1" s="1276"/>
    </row>
    <row r="2" spans="1:41" ht="115.5" x14ac:dyDescent="0.25">
      <c r="A2" s="1277" t="s">
        <v>306</v>
      </c>
      <c r="B2" s="1264" t="s">
        <v>498</v>
      </c>
      <c r="C2" s="1280" t="s">
        <v>499</v>
      </c>
      <c r="D2" s="771" t="s">
        <v>27</v>
      </c>
      <c r="E2" s="772" t="s">
        <v>28</v>
      </c>
      <c r="F2" s="772" t="s">
        <v>29</v>
      </c>
      <c r="G2" s="772" t="s">
        <v>30</v>
      </c>
      <c r="H2" s="772" t="s">
        <v>31</v>
      </c>
      <c r="I2" s="772" t="s">
        <v>32</v>
      </c>
      <c r="J2" s="772" t="s">
        <v>33</v>
      </c>
      <c r="K2" s="772" t="s">
        <v>34</v>
      </c>
      <c r="L2" s="772" t="s">
        <v>500</v>
      </c>
      <c r="M2" s="772" t="s">
        <v>36</v>
      </c>
      <c r="N2" s="772" t="s">
        <v>37</v>
      </c>
      <c r="O2" s="772" t="s">
        <v>38</v>
      </c>
      <c r="P2" s="772" t="s">
        <v>39</v>
      </c>
      <c r="Q2" s="772" t="s">
        <v>40</v>
      </c>
      <c r="R2" s="772" t="s">
        <v>41</v>
      </c>
      <c r="S2" s="772" t="s">
        <v>301</v>
      </c>
      <c r="T2" s="772" t="s">
        <v>302</v>
      </c>
      <c r="U2" s="772" t="s">
        <v>42</v>
      </c>
      <c r="V2" s="772" t="s">
        <v>501</v>
      </c>
      <c r="W2" s="772" t="s">
        <v>44</v>
      </c>
      <c r="X2" s="772" t="s">
        <v>45</v>
      </c>
      <c r="Y2" s="772" t="s">
        <v>46</v>
      </c>
      <c r="Z2" s="772" t="s">
        <v>47</v>
      </c>
      <c r="AA2" s="772" t="s">
        <v>48</v>
      </c>
      <c r="AB2" s="772" t="s">
        <v>49</v>
      </c>
      <c r="AC2" s="772" t="s">
        <v>50</v>
      </c>
      <c r="AD2" s="772" t="s">
        <v>52</v>
      </c>
      <c r="AE2" s="772" t="s">
        <v>53</v>
      </c>
      <c r="AF2" s="772" t="s">
        <v>502</v>
      </c>
      <c r="AG2" s="772" t="s">
        <v>54</v>
      </c>
      <c r="AH2" s="772" t="s">
        <v>503</v>
      </c>
      <c r="AI2" s="772" t="s">
        <v>56</v>
      </c>
      <c r="AJ2" s="772" t="s">
        <v>57</v>
      </c>
      <c r="AK2" s="772" t="s">
        <v>58</v>
      </c>
      <c r="AL2" s="772" t="s">
        <v>59</v>
      </c>
      <c r="AM2" s="772" t="s">
        <v>61</v>
      </c>
      <c r="AN2" s="773" t="s">
        <v>303</v>
      </c>
      <c r="AO2" s="774" t="s">
        <v>337</v>
      </c>
    </row>
    <row r="3" spans="1:41" ht="51" x14ac:dyDescent="0.25">
      <c r="A3" s="1278"/>
      <c r="B3" s="1279"/>
      <c r="C3" s="1281"/>
      <c r="D3" s="272" t="s">
        <v>305</v>
      </c>
      <c r="E3" s="272" t="s">
        <v>305</v>
      </c>
      <c r="F3" s="272" t="s">
        <v>305</v>
      </c>
      <c r="G3" s="272" t="s">
        <v>305</v>
      </c>
      <c r="H3" s="272" t="s">
        <v>305</v>
      </c>
      <c r="I3" s="272" t="s">
        <v>305</v>
      </c>
      <c r="J3" s="272" t="s">
        <v>305</v>
      </c>
      <c r="K3" s="272" t="s">
        <v>305</v>
      </c>
      <c r="L3" s="272" t="s">
        <v>305</v>
      </c>
      <c r="M3" s="272" t="s">
        <v>305</v>
      </c>
      <c r="N3" s="272" t="s">
        <v>305</v>
      </c>
      <c r="O3" s="272" t="s">
        <v>305</v>
      </c>
      <c r="P3" s="272" t="s">
        <v>305</v>
      </c>
      <c r="Q3" s="272" t="s">
        <v>305</v>
      </c>
      <c r="R3" s="272" t="s">
        <v>305</v>
      </c>
      <c r="S3" s="272" t="s">
        <v>305</v>
      </c>
      <c r="T3" s="200" t="s">
        <v>305</v>
      </c>
      <c r="U3" s="200" t="s">
        <v>305</v>
      </c>
      <c r="V3" s="200" t="s">
        <v>305</v>
      </c>
      <c r="W3" s="200" t="s">
        <v>305</v>
      </c>
      <c r="X3" s="200" t="s">
        <v>305</v>
      </c>
      <c r="Y3" s="200" t="s">
        <v>305</v>
      </c>
      <c r="Z3" s="200" t="s">
        <v>305</v>
      </c>
      <c r="AA3" s="200" t="s">
        <v>305</v>
      </c>
      <c r="AB3" s="200" t="s">
        <v>305</v>
      </c>
      <c r="AC3" s="200" t="s">
        <v>305</v>
      </c>
      <c r="AD3" s="200" t="s">
        <v>305</v>
      </c>
      <c r="AE3" s="200" t="s">
        <v>305</v>
      </c>
      <c r="AF3" s="200" t="s">
        <v>305</v>
      </c>
      <c r="AG3" s="200" t="s">
        <v>305</v>
      </c>
      <c r="AH3" s="200" t="s">
        <v>305</v>
      </c>
      <c r="AI3" s="200" t="s">
        <v>305</v>
      </c>
      <c r="AJ3" s="200" t="s">
        <v>305</v>
      </c>
      <c r="AK3" s="200" t="s">
        <v>305</v>
      </c>
      <c r="AL3" s="200" t="s">
        <v>305</v>
      </c>
      <c r="AM3" s="200" t="s">
        <v>305</v>
      </c>
      <c r="AN3" s="201" t="s">
        <v>305</v>
      </c>
      <c r="AO3" s="8"/>
    </row>
    <row r="4" spans="1:41" ht="25.5" x14ac:dyDescent="0.25">
      <c r="A4" s="273">
        <v>1</v>
      </c>
      <c r="B4" s="274" t="s">
        <v>504</v>
      </c>
      <c r="C4" s="274" t="s">
        <v>505</v>
      </c>
      <c r="D4" s="178">
        <v>1</v>
      </c>
      <c r="E4" s="178">
        <v>1</v>
      </c>
      <c r="F4" s="203">
        <v>1</v>
      </c>
      <c r="G4" s="178">
        <v>0</v>
      </c>
      <c r="H4" s="203">
        <v>1</v>
      </c>
      <c r="I4" s="178">
        <v>1</v>
      </c>
      <c r="J4" s="275">
        <v>1</v>
      </c>
      <c r="K4" s="178">
        <v>1</v>
      </c>
      <c r="L4" s="178">
        <v>2</v>
      </c>
      <c r="M4" s="178">
        <v>1</v>
      </c>
      <c r="N4" s="276">
        <v>2</v>
      </c>
      <c r="O4" s="204">
        <v>1</v>
      </c>
      <c r="P4" s="276">
        <v>1</v>
      </c>
      <c r="Q4" s="178">
        <v>1</v>
      </c>
      <c r="R4" s="178">
        <v>2</v>
      </c>
      <c r="S4" s="277">
        <v>0</v>
      </c>
      <c r="T4" s="205">
        <v>1</v>
      </c>
      <c r="U4" s="9">
        <v>1</v>
      </c>
      <c r="V4" s="278">
        <v>1</v>
      </c>
      <c r="W4" s="205">
        <v>2</v>
      </c>
      <c r="X4" s="279">
        <v>0</v>
      </c>
      <c r="Y4" s="9">
        <v>0</v>
      </c>
      <c r="Z4" s="205">
        <v>1</v>
      </c>
      <c r="AA4" s="9">
        <v>1</v>
      </c>
      <c r="AB4" s="207">
        <v>1</v>
      </c>
      <c r="AC4" s="205">
        <v>1</v>
      </c>
      <c r="AD4" s="279">
        <v>1</v>
      </c>
      <c r="AE4" s="280">
        <v>0</v>
      </c>
      <c r="AF4" s="207">
        <v>1</v>
      </c>
      <c r="AG4" s="9">
        <v>1</v>
      </c>
      <c r="AH4" s="9">
        <v>0</v>
      </c>
      <c r="AI4" s="9">
        <v>1</v>
      </c>
      <c r="AJ4" s="9">
        <v>1</v>
      </c>
      <c r="AK4" s="9">
        <v>0</v>
      </c>
      <c r="AL4" s="279">
        <v>1</v>
      </c>
      <c r="AM4" s="9">
        <v>0</v>
      </c>
      <c r="AN4" s="9"/>
      <c r="AO4" s="8">
        <f t="shared" ref="AO4:AO9" si="0">AN4+AM4+AL4+AK4+AJ4+AI4+AH4+AG4+AF4+AE4+AD4+AC4+AB4+AA4+Z4+Y4+X4+W4+V4+U4+T4+S4+R4+Q4+P4+O4+N4+M4+L4+K4+J4+I4+H4+G4+F4+E4+D4</f>
        <v>32</v>
      </c>
    </row>
    <row r="5" spans="1:41" ht="29.25" customHeight="1" x14ac:dyDescent="0.25">
      <c r="A5" s="273">
        <v>2</v>
      </c>
      <c r="B5" s="274" t="s">
        <v>506</v>
      </c>
      <c r="C5" s="274" t="s">
        <v>505</v>
      </c>
      <c r="D5" s="178">
        <v>1</v>
      </c>
      <c r="E5" s="178">
        <v>1</v>
      </c>
      <c r="F5" s="210">
        <v>1</v>
      </c>
      <c r="G5" s="178">
        <v>0</v>
      </c>
      <c r="H5" s="210">
        <v>1</v>
      </c>
      <c r="I5" s="178">
        <v>1</v>
      </c>
      <c r="J5" s="281">
        <v>1</v>
      </c>
      <c r="K5" s="178">
        <v>2</v>
      </c>
      <c r="L5" s="178">
        <v>2</v>
      </c>
      <c r="M5" s="178">
        <v>1</v>
      </c>
      <c r="N5" s="282">
        <v>2</v>
      </c>
      <c r="O5" s="211">
        <v>1</v>
      </c>
      <c r="P5" s="282">
        <v>1</v>
      </c>
      <c r="Q5" s="178">
        <v>1</v>
      </c>
      <c r="R5" s="178">
        <v>2</v>
      </c>
      <c r="S5" s="277">
        <v>0</v>
      </c>
      <c r="T5" s="213">
        <v>1</v>
      </c>
      <c r="U5" s="9">
        <v>1</v>
      </c>
      <c r="V5" s="283">
        <v>1</v>
      </c>
      <c r="W5" s="213">
        <v>2</v>
      </c>
      <c r="X5" s="284">
        <v>0</v>
      </c>
      <c r="Y5" s="9">
        <v>0</v>
      </c>
      <c r="Z5" s="213">
        <v>1</v>
      </c>
      <c r="AA5" s="9">
        <v>1</v>
      </c>
      <c r="AB5" s="214">
        <v>1</v>
      </c>
      <c r="AC5" s="213">
        <v>1</v>
      </c>
      <c r="AD5" s="284">
        <v>1</v>
      </c>
      <c r="AE5" s="285">
        <v>0</v>
      </c>
      <c r="AF5" s="214">
        <v>1</v>
      </c>
      <c r="AG5" s="9">
        <v>1</v>
      </c>
      <c r="AH5" s="9">
        <v>0</v>
      </c>
      <c r="AI5" s="9">
        <v>1</v>
      </c>
      <c r="AJ5" s="9">
        <v>1</v>
      </c>
      <c r="AK5" s="9">
        <v>0</v>
      </c>
      <c r="AL5" s="284">
        <v>1</v>
      </c>
      <c r="AM5" s="9">
        <v>0</v>
      </c>
      <c r="AN5" s="9"/>
      <c r="AO5" s="8">
        <f t="shared" si="0"/>
        <v>33</v>
      </c>
    </row>
    <row r="6" spans="1:41" ht="15.75" x14ac:dyDescent="0.25">
      <c r="A6" s="273">
        <v>3</v>
      </c>
      <c r="B6" s="274" t="s">
        <v>507</v>
      </c>
      <c r="C6" s="274">
        <v>5</v>
      </c>
      <c r="D6" s="178">
        <v>5</v>
      </c>
      <c r="E6" s="178">
        <v>5</v>
      </c>
      <c r="F6" s="210">
        <v>1</v>
      </c>
      <c r="G6" s="178">
        <v>0</v>
      </c>
      <c r="H6" s="210">
        <v>5</v>
      </c>
      <c r="I6" s="178">
        <v>5</v>
      </c>
      <c r="J6" s="281">
        <v>5</v>
      </c>
      <c r="K6" s="178">
        <v>4</v>
      </c>
      <c r="L6" s="178">
        <v>4</v>
      </c>
      <c r="M6" s="178">
        <v>4</v>
      </c>
      <c r="N6" s="286">
        <v>5</v>
      </c>
      <c r="O6" s="211">
        <v>1</v>
      </c>
      <c r="P6" s="282">
        <v>5</v>
      </c>
      <c r="Q6" s="178">
        <v>1</v>
      </c>
      <c r="R6" s="178">
        <v>4</v>
      </c>
      <c r="S6" s="277">
        <v>0</v>
      </c>
      <c r="T6" s="213">
        <v>12</v>
      </c>
      <c r="U6" s="9">
        <v>12</v>
      </c>
      <c r="V6" s="283">
        <v>5</v>
      </c>
      <c r="W6" s="213">
        <v>2</v>
      </c>
      <c r="X6" s="284">
        <v>0</v>
      </c>
      <c r="Y6" s="9">
        <v>0</v>
      </c>
      <c r="Z6" s="213">
        <v>5</v>
      </c>
      <c r="AA6" s="9">
        <v>5</v>
      </c>
      <c r="AB6" s="214">
        <v>5</v>
      </c>
      <c r="AC6" s="213">
        <v>5</v>
      </c>
      <c r="AD6" s="284">
        <v>10</v>
      </c>
      <c r="AE6" s="285">
        <v>0</v>
      </c>
      <c r="AF6" s="214">
        <v>5</v>
      </c>
      <c r="AG6" s="9">
        <v>12</v>
      </c>
      <c r="AH6" s="9">
        <v>0</v>
      </c>
      <c r="AI6" s="9">
        <v>20</v>
      </c>
      <c r="AJ6" s="9">
        <v>2</v>
      </c>
      <c r="AK6" s="9">
        <v>0</v>
      </c>
      <c r="AL6" s="284">
        <v>5</v>
      </c>
      <c r="AM6" s="9">
        <v>0</v>
      </c>
      <c r="AN6" s="9"/>
      <c r="AO6" s="8">
        <f t="shared" si="0"/>
        <v>159</v>
      </c>
    </row>
    <row r="7" spans="1:41" ht="15.75" x14ac:dyDescent="0.25">
      <c r="A7" s="273">
        <v>4</v>
      </c>
      <c r="B7" s="274" t="s">
        <v>508</v>
      </c>
      <c r="C7" s="274">
        <v>5</v>
      </c>
      <c r="D7" s="178">
        <v>5</v>
      </c>
      <c r="E7" s="178">
        <v>5</v>
      </c>
      <c r="F7" s="210">
        <v>1</v>
      </c>
      <c r="G7" s="178">
        <v>0</v>
      </c>
      <c r="H7" s="210">
        <v>2</v>
      </c>
      <c r="I7" s="178">
        <v>1</v>
      </c>
      <c r="J7" s="281">
        <v>5</v>
      </c>
      <c r="K7" s="178">
        <v>2</v>
      </c>
      <c r="L7" s="178">
        <v>2</v>
      </c>
      <c r="M7" s="178">
        <v>2</v>
      </c>
      <c r="N7" s="286">
        <v>5</v>
      </c>
      <c r="O7" s="211">
        <v>1</v>
      </c>
      <c r="P7" s="282">
        <v>5</v>
      </c>
      <c r="Q7" s="178">
        <v>1</v>
      </c>
      <c r="R7" s="178">
        <v>2</v>
      </c>
      <c r="S7" s="277">
        <v>0</v>
      </c>
      <c r="T7" s="213">
        <v>5</v>
      </c>
      <c r="U7" s="9">
        <v>5</v>
      </c>
      <c r="V7" s="283">
        <v>5</v>
      </c>
      <c r="W7" s="213">
        <v>2</v>
      </c>
      <c r="X7" s="284">
        <v>0</v>
      </c>
      <c r="Y7" s="9">
        <v>0</v>
      </c>
      <c r="Z7" s="213">
        <v>5</v>
      </c>
      <c r="AA7" s="9">
        <v>1</v>
      </c>
      <c r="AB7" s="214">
        <v>2</v>
      </c>
      <c r="AC7" s="213">
        <v>5</v>
      </c>
      <c r="AD7" s="284">
        <v>5</v>
      </c>
      <c r="AE7" s="285">
        <v>0</v>
      </c>
      <c r="AF7" s="214">
        <v>5</v>
      </c>
      <c r="AG7" s="9">
        <v>6</v>
      </c>
      <c r="AH7" s="9">
        <v>0</v>
      </c>
      <c r="AI7" s="9">
        <v>6</v>
      </c>
      <c r="AJ7" s="9">
        <v>2</v>
      </c>
      <c r="AK7" s="9">
        <v>0</v>
      </c>
      <c r="AL7" s="284">
        <v>2</v>
      </c>
      <c r="AM7" s="9">
        <v>0</v>
      </c>
      <c r="AN7" s="9"/>
      <c r="AO7" s="8">
        <f t="shared" si="0"/>
        <v>95</v>
      </c>
    </row>
    <row r="8" spans="1:41" ht="15.75" x14ac:dyDescent="0.25">
      <c r="A8" s="273">
        <v>5</v>
      </c>
      <c r="B8" s="274" t="s">
        <v>509</v>
      </c>
      <c r="C8" s="274">
        <v>1</v>
      </c>
      <c r="D8" s="178">
        <v>1</v>
      </c>
      <c r="E8" s="178">
        <v>1</v>
      </c>
      <c r="F8" s="210">
        <v>1</v>
      </c>
      <c r="G8" s="178">
        <v>0</v>
      </c>
      <c r="H8" s="210">
        <v>0</v>
      </c>
      <c r="I8" s="178">
        <v>1</v>
      </c>
      <c r="J8" s="281">
        <v>1</v>
      </c>
      <c r="K8" s="178">
        <v>0</v>
      </c>
      <c r="L8" s="178">
        <v>0</v>
      </c>
      <c r="M8" s="178">
        <v>1</v>
      </c>
      <c r="N8" s="286">
        <v>1</v>
      </c>
      <c r="O8" s="211">
        <v>1</v>
      </c>
      <c r="P8" s="282">
        <v>1</v>
      </c>
      <c r="Q8" s="178">
        <v>1</v>
      </c>
      <c r="R8" s="178">
        <v>1</v>
      </c>
      <c r="S8" s="277">
        <v>0</v>
      </c>
      <c r="T8" s="213">
        <v>1</v>
      </c>
      <c r="U8" s="9">
        <v>1</v>
      </c>
      <c r="V8" s="283">
        <v>1</v>
      </c>
      <c r="W8" s="213">
        <v>6</v>
      </c>
      <c r="X8" s="284">
        <v>0</v>
      </c>
      <c r="Y8" s="9">
        <v>0</v>
      </c>
      <c r="Z8" s="213">
        <v>1</v>
      </c>
      <c r="AA8" s="9">
        <v>10</v>
      </c>
      <c r="AB8" s="214">
        <v>1</v>
      </c>
      <c r="AC8" s="213">
        <v>1</v>
      </c>
      <c r="AD8" s="284">
        <v>1</v>
      </c>
      <c r="AE8" s="285">
        <v>0</v>
      </c>
      <c r="AF8" s="214">
        <v>1</v>
      </c>
      <c r="AG8" s="9">
        <v>0</v>
      </c>
      <c r="AH8" s="9">
        <v>0</v>
      </c>
      <c r="AI8" s="9">
        <v>0</v>
      </c>
      <c r="AJ8" s="9">
        <v>0</v>
      </c>
      <c r="AK8" s="9">
        <v>0</v>
      </c>
      <c r="AL8" s="284">
        <v>1</v>
      </c>
      <c r="AM8" s="9">
        <v>0</v>
      </c>
      <c r="AN8" s="9"/>
      <c r="AO8" s="8">
        <f t="shared" si="0"/>
        <v>36</v>
      </c>
    </row>
    <row r="9" spans="1:41" ht="15.75" x14ac:dyDescent="0.25">
      <c r="A9" s="273">
        <v>6</v>
      </c>
      <c r="B9" s="274" t="s">
        <v>510</v>
      </c>
      <c r="C9" s="274">
        <v>1</v>
      </c>
      <c r="D9" s="178">
        <v>1</v>
      </c>
      <c r="E9" s="178">
        <v>1</v>
      </c>
      <c r="F9" s="210">
        <v>0</v>
      </c>
      <c r="G9" s="178">
        <v>0</v>
      </c>
      <c r="H9" s="210">
        <v>0</v>
      </c>
      <c r="I9" s="178">
        <v>1</v>
      </c>
      <c r="J9" s="281">
        <v>1</v>
      </c>
      <c r="K9" s="178">
        <v>0</v>
      </c>
      <c r="L9" s="178">
        <v>0</v>
      </c>
      <c r="M9" s="178">
        <v>0</v>
      </c>
      <c r="N9" s="286">
        <v>0</v>
      </c>
      <c r="O9" s="211">
        <v>0</v>
      </c>
      <c r="P9" s="282">
        <v>0</v>
      </c>
      <c r="Q9" s="178">
        <v>0</v>
      </c>
      <c r="R9" s="178">
        <v>0</v>
      </c>
      <c r="S9" s="277">
        <v>0</v>
      </c>
      <c r="T9" s="213">
        <v>1</v>
      </c>
      <c r="U9" s="9">
        <v>1</v>
      </c>
      <c r="V9" s="283">
        <v>0</v>
      </c>
      <c r="W9" s="213">
        <v>0</v>
      </c>
      <c r="X9" s="284">
        <v>0</v>
      </c>
      <c r="Y9" s="9">
        <v>0</v>
      </c>
      <c r="Z9" s="213">
        <v>1</v>
      </c>
      <c r="AA9" s="9">
        <v>0</v>
      </c>
      <c r="AB9" s="214">
        <v>0</v>
      </c>
      <c r="AC9" s="213">
        <v>1</v>
      </c>
      <c r="AD9" s="284">
        <v>1</v>
      </c>
      <c r="AE9" s="285">
        <v>0</v>
      </c>
      <c r="AF9" s="214">
        <v>0</v>
      </c>
      <c r="AG9" s="9">
        <v>0</v>
      </c>
      <c r="AH9" s="9">
        <v>0</v>
      </c>
      <c r="AI9" s="9">
        <v>0</v>
      </c>
      <c r="AJ9" s="9">
        <v>0</v>
      </c>
      <c r="AK9" s="9">
        <v>0</v>
      </c>
      <c r="AL9" s="284">
        <v>0</v>
      </c>
      <c r="AM9" s="9">
        <v>0</v>
      </c>
      <c r="AN9" s="9"/>
      <c r="AO9" s="8">
        <f t="shared" si="0"/>
        <v>9</v>
      </c>
    </row>
    <row r="10" spans="1:41" ht="15.75" x14ac:dyDescent="0.25">
      <c r="A10" s="273">
        <v>7</v>
      </c>
      <c r="B10" s="274" t="s">
        <v>511</v>
      </c>
      <c r="C10" s="274">
        <v>2</v>
      </c>
      <c r="D10" s="178">
        <v>2</v>
      </c>
      <c r="E10" s="178">
        <v>2</v>
      </c>
      <c r="F10" s="210">
        <v>1</v>
      </c>
      <c r="G10" s="178">
        <v>0</v>
      </c>
      <c r="H10" s="210">
        <v>2</v>
      </c>
      <c r="I10" s="178">
        <v>1</v>
      </c>
      <c r="J10" s="281">
        <v>2</v>
      </c>
      <c r="K10" s="178">
        <v>0</v>
      </c>
      <c r="L10" s="178">
        <v>2</v>
      </c>
      <c r="M10" s="178">
        <v>2</v>
      </c>
      <c r="N10" s="286">
        <v>3</v>
      </c>
      <c r="O10" s="211">
        <v>1</v>
      </c>
      <c r="P10" s="282">
        <v>1</v>
      </c>
      <c r="Q10" s="178">
        <v>1</v>
      </c>
      <c r="R10" s="178">
        <v>2</v>
      </c>
      <c r="S10" s="277">
        <v>0</v>
      </c>
      <c r="T10" s="213">
        <v>2</v>
      </c>
      <c r="U10" s="9">
        <v>2</v>
      </c>
      <c r="V10" s="283">
        <v>2</v>
      </c>
      <c r="W10" s="213">
        <v>2</v>
      </c>
      <c r="X10" s="284">
        <v>0</v>
      </c>
      <c r="Y10" s="9">
        <v>0</v>
      </c>
      <c r="Z10" s="213">
        <v>2</v>
      </c>
      <c r="AA10" s="9">
        <v>1</v>
      </c>
      <c r="AB10" s="214">
        <v>2</v>
      </c>
      <c r="AC10" s="213">
        <v>2</v>
      </c>
      <c r="AD10" s="284">
        <v>2</v>
      </c>
      <c r="AE10" s="285">
        <v>0</v>
      </c>
      <c r="AF10" s="214">
        <v>2</v>
      </c>
      <c r="AG10" s="9">
        <v>0</v>
      </c>
      <c r="AH10" s="9">
        <v>0</v>
      </c>
      <c r="AI10" s="9">
        <v>0</v>
      </c>
      <c r="AJ10" s="9">
        <v>0</v>
      </c>
      <c r="AK10" s="9">
        <v>0</v>
      </c>
      <c r="AL10" s="284">
        <v>2</v>
      </c>
      <c r="AM10" s="9">
        <v>0</v>
      </c>
      <c r="AN10" s="9"/>
      <c r="AO10" s="8">
        <f t="shared" ref="AO10:AO14" si="1">AN10+AM10+AL10+AK10+AJ10+AI10+AH10+AG10+AF10+AE10+AD10+AC10+AB10+AA10+Z10+Y10+X10+W10+V10+U10+T10+S10+R10+Q10+P10+O10+N10+M10+L10+K10+J10+I10+H10+G10+F10+E10+D10</f>
        <v>43</v>
      </c>
    </row>
    <row r="11" spans="1:41" ht="15.75" x14ac:dyDescent="0.25">
      <c r="A11" s="273">
        <v>8</v>
      </c>
      <c r="B11" s="274" t="s">
        <v>512</v>
      </c>
      <c r="C11" s="274">
        <v>1</v>
      </c>
      <c r="D11" s="178">
        <v>1</v>
      </c>
      <c r="E11" s="178">
        <v>1</v>
      </c>
      <c r="F11" s="210">
        <v>1</v>
      </c>
      <c r="G11" s="178">
        <v>0</v>
      </c>
      <c r="H11" s="210">
        <v>1</v>
      </c>
      <c r="I11" s="178">
        <v>1</v>
      </c>
      <c r="J11" s="281">
        <v>1</v>
      </c>
      <c r="K11" s="178">
        <v>0</v>
      </c>
      <c r="L11" s="178">
        <v>1</v>
      </c>
      <c r="M11" s="178">
        <v>1</v>
      </c>
      <c r="N11" s="286">
        <v>1</v>
      </c>
      <c r="O11" s="211">
        <v>1</v>
      </c>
      <c r="P11" s="282">
        <v>2</v>
      </c>
      <c r="Q11" s="178">
        <v>1</v>
      </c>
      <c r="R11" s="178">
        <v>1</v>
      </c>
      <c r="S11" s="277">
        <v>0</v>
      </c>
      <c r="T11" s="213">
        <v>1</v>
      </c>
      <c r="U11" s="9">
        <v>1</v>
      </c>
      <c r="V11" s="283">
        <v>1</v>
      </c>
      <c r="W11" s="213">
        <v>2</v>
      </c>
      <c r="X11" s="284">
        <v>0</v>
      </c>
      <c r="Y11" s="9">
        <v>0</v>
      </c>
      <c r="Z11" s="213">
        <v>1</v>
      </c>
      <c r="AA11" s="9">
        <v>1</v>
      </c>
      <c r="AB11" s="214">
        <v>1</v>
      </c>
      <c r="AC11" s="213">
        <v>1</v>
      </c>
      <c r="AD11" s="284">
        <v>1</v>
      </c>
      <c r="AE11" s="285">
        <v>0</v>
      </c>
      <c r="AF11" s="214">
        <v>1</v>
      </c>
      <c r="AG11" s="9">
        <v>0</v>
      </c>
      <c r="AH11" s="9">
        <v>0</v>
      </c>
      <c r="AI11" s="9">
        <v>0</v>
      </c>
      <c r="AJ11" s="9">
        <v>1</v>
      </c>
      <c r="AK11" s="9">
        <v>0</v>
      </c>
      <c r="AL11" s="284">
        <v>1</v>
      </c>
      <c r="AM11" s="9">
        <v>0</v>
      </c>
      <c r="AN11" s="9"/>
      <c r="AO11" s="8">
        <f t="shared" si="1"/>
        <v>27</v>
      </c>
    </row>
    <row r="12" spans="1:41" ht="15.75" x14ac:dyDescent="0.25">
      <c r="A12" s="273">
        <v>9</v>
      </c>
      <c r="B12" s="274" t="s">
        <v>513</v>
      </c>
      <c r="C12" s="274">
        <v>1</v>
      </c>
      <c r="D12" s="178">
        <v>1</v>
      </c>
      <c r="E12" s="178">
        <v>1</v>
      </c>
      <c r="F12" s="210">
        <v>0</v>
      </c>
      <c r="G12" s="178">
        <v>0</v>
      </c>
      <c r="H12" s="210">
        <v>1</v>
      </c>
      <c r="I12" s="178">
        <v>1</v>
      </c>
      <c r="J12" s="281">
        <v>1</v>
      </c>
      <c r="K12" s="178">
        <v>0</v>
      </c>
      <c r="L12" s="178">
        <v>1</v>
      </c>
      <c r="M12" s="178">
        <v>0</v>
      </c>
      <c r="N12" s="286">
        <v>2</v>
      </c>
      <c r="O12" s="211">
        <v>1</v>
      </c>
      <c r="P12" s="282">
        <v>0</v>
      </c>
      <c r="Q12" s="178">
        <v>1</v>
      </c>
      <c r="R12" s="178">
        <v>0</v>
      </c>
      <c r="S12" s="277">
        <v>0</v>
      </c>
      <c r="T12" s="213">
        <v>0</v>
      </c>
      <c r="U12" s="9">
        <v>0</v>
      </c>
      <c r="V12" s="283">
        <v>1</v>
      </c>
      <c r="W12" s="213">
        <v>1</v>
      </c>
      <c r="X12" s="284">
        <v>0</v>
      </c>
      <c r="Y12" s="9">
        <v>0</v>
      </c>
      <c r="Z12" s="213">
        <v>1</v>
      </c>
      <c r="AA12" s="9">
        <v>0</v>
      </c>
      <c r="AB12" s="214">
        <v>1</v>
      </c>
      <c r="AC12" s="213">
        <v>1</v>
      </c>
      <c r="AD12" s="284">
        <v>1</v>
      </c>
      <c r="AE12" s="285">
        <v>0</v>
      </c>
      <c r="AF12" s="214">
        <v>0</v>
      </c>
      <c r="AG12" s="9">
        <v>1</v>
      </c>
      <c r="AH12" s="9">
        <v>0</v>
      </c>
      <c r="AI12" s="9">
        <v>1</v>
      </c>
      <c r="AJ12" s="9">
        <v>1</v>
      </c>
      <c r="AK12" s="9">
        <v>0</v>
      </c>
      <c r="AL12" s="284">
        <v>0</v>
      </c>
      <c r="AM12" s="9">
        <v>0</v>
      </c>
      <c r="AN12" s="9"/>
      <c r="AO12" s="8">
        <f t="shared" si="1"/>
        <v>19</v>
      </c>
    </row>
    <row r="13" spans="1:41" ht="15.75" x14ac:dyDescent="0.25">
      <c r="A13" s="273">
        <v>10</v>
      </c>
      <c r="B13" s="274" t="s">
        <v>514</v>
      </c>
      <c r="C13" s="274">
        <v>1</v>
      </c>
      <c r="D13" s="178">
        <v>1</v>
      </c>
      <c r="E13" s="178">
        <v>1</v>
      </c>
      <c r="F13" s="210">
        <v>0</v>
      </c>
      <c r="G13" s="178">
        <v>0</v>
      </c>
      <c r="H13" s="287">
        <v>0</v>
      </c>
      <c r="I13" s="178">
        <v>1</v>
      </c>
      <c r="J13" s="281">
        <v>1</v>
      </c>
      <c r="K13" s="178">
        <v>0</v>
      </c>
      <c r="L13" s="178">
        <v>0</v>
      </c>
      <c r="M13" s="178">
        <v>0</v>
      </c>
      <c r="N13" s="286">
        <v>1</v>
      </c>
      <c r="O13" s="211">
        <v>0</v>
      </c>
      <c r="P13" s="282">
        <v>1</v>
      </c>
      <c r="Q13" s="178">
        <v>0</v>
      </c>
      <c r="R13" s="178">
        <v>0</v>
      </c>
      <c r="S13" s="277">
        <v>0</v>
      </c>
      <c r="T13" s="213">
        <v>1</v>
      </c>
      <c r="U13" s="9">
        <v>1</v>
      </c>
      <c r="V13" s="283">
        <v>1</v>
      </c>
      <c r="W13" s="213">
        <v>0</v>
      </c>
      <c r="X13" s="284">
        <v>0</v>
      </c>
      <c r="Y13" s="9">
        <v>0</v>
      </c>
      <c r="Z13" s="213">
        <v>1</v>
      </c>
      <c r="AA13" s="9">
        <v>0</v>
      </c>
      <c r="AB13" s="214">
        <v>0</v>
      </c>
      <c r="AC13" s="213">
        <v>1</v>
      </c>
      <c r="AD13" s="284">
        <v>1</v>
      </c>
      <c r="AE13" s="285">
        <v>1</v>
      </c>
      <c r="AF13" s="214">
        <v>0</v>
      </c>
      <c r="AG13" s="9">
        <v>1</v>
      </c>
      <c r="AH13" s="9">
        <v>0</v>
      </c>
      <c r="AI13" s="9">
        <v>1</v>
      </c>
      <c r="AJ13" s="9">
        <v>0</v>
      </c>
      <c r="AK13" s="9">
        <v>0</v>
      </c>
      <c r="AL13" s="284">
        <v>0</v>
      </c>
      <c r="AM13" s="9">
        <v>0</v>
      </c>
      <c r="AN13" s="9"/>
      <c r="AO13" s="8">
        <f t="shared" si="1"/>
        <v>15</v>
      </c>
    </row>
    <row r="14" spans="1:41" ht="15.75" x14ac:dyDescent="0.25">
      <c r="A14" s="273">
        <v>11</v>
      </c>
      <c r="B14" s="274" t="s">
        <v>515</v>
      </c>
      <c r="C14" s="274">
        <v>1</v>
      </c>
      <c r="D14" s="178">
        <v>1</v>
      </c>
      <c r="E14" s="178">
        <v>1</v>
      </c>
      <c r="F14" s="210">
        <v>1</v>
      </c>
      <c r="G14" s="178">
        <v>0</v>
      </c>
      <c r="H14" s="287">
        <v>0</v>
      </c>
      <c r="I14" s="178">
        <v>1</v>
      </c>
      <c r="J14" s="281">
        <v>1</v>
      </c>
      <c r="K14" s="178">
        <v>0</v>
      </c>
      <c r="L14" s="178">
        <v>1</v>
      </c>
      <c r="M14" s="178">
        <v>1</v>
      </c>
      <c r="N14" s="286">
        <v>1</v>
      </c>
      <c r="O14" s="211">
        <v>1</v>
      </c>
      <c r="P14" s="282">
        <v>1</v>
      </c>
      <c r="Q14" s="178">
        <v>1</v>
      </c>
      <c r="R14" s="178">
        <v>1</v>
      </c>
      <c r="S14" s="277">
        <v>0</v>
      </c>
      <c r="T14" s="213">
        <v>0</v>
      </c>
      <c r="U14" s="9">
        <v>0</v>
      </c>
      <c r="V14" s="283">
        <v>1</v>
      </c>
      <c r="W14" s="213">
        <v>2</v>
      </c>
      <c r="X14" s="284">
        <v>0</v>
      </c>
      <c r="Y14" s="9">
        <v>0</v>
      </c>
      <c r="Z14" s="213">
        <v>1</v>
      </c>
      <c r="AA14" s="9">
        <v>1</v>
      </c>
      <c r="AB14" s="214">
        <v>1</v>
      </c>
      <c r="AC14" s="213">
        <v>1</v>
      </c>
      <c r="AD14" s="284">
        <v>1</v>
      </c>
      <c r="AE14" s="285">
        <v>1</v>
      </c>
      <c r="AF14" s="214">
        <v>1</v>
      </c>
      <c r="AG14" s="9">
        <v>1</v>
      </c>
      <c r="AH14" s="9">
        <v>0</v>
      </c>
      <c r="AI14" s="9">
        <v>1</v>
      </c>
      <c r="AJ14" s="9">
        <v>1</v>
      </c>
      <c r="AK14" s="9">
        <v>0</v>
      </c>
      <c r="AL14" s="284">
        <v>1</v>
      </c>
      <c r="AM14" s="9">
        <v>0</v>
      </c>
      <c r="AN14" s="9"/>
      <c r="AO14" s="8">
        <f t="shared" si="1"/>
        <v>26</v>
      </c>
    </row>
    <row r="15" spans="1:41" ht="148.5" customHeight="1" x14ac:dyDescent="0.25">
      <c r="AC15" s="88"/>
      <c r="AM15" s="9">
        <v>0</v>
      </c>
    </row>
  </sheetData>
  <mergeCells count="4">
    <mergeCell ref="A1:S1"/>
    <mergeCell ref="A2:A3"/>
    <mergeCell ref="B2:B3"/>
    <mergeCell ref="C2:C3"/>
  </mergeCells>
  <pageMargins left="0.70078740157480324" right="0.70078740157480324" top="0.75196850393700776" bottom="0.75196850393700776" header="0.3" footer="0.3"/>
  <pageSetup paperSize="9" scale="33" orientation="landscape" useFirstPageNumber="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L62"/>
  <sheetViews>
    <sheetView workbookViewId="0">
      <pane xSplit="2" ySplit="8" topLeftCell="BU9" activePane="bottomRight" state="frozen"/>
      <selection activeCell="F7" sqref="F7:AN7"/>
      <selection pane="topRight"/>
      <selection pane="bottomLeft"/>
      <selection pane="bottomRight" activeCell="CJ20" sqref="CJ20"/>
    </sheetView>
  </sheetViews>
  <sheetFormatPr defaultRowHeight="15" x14ac:dyDescent="0.25"/>
  <cols>
    <col min="1" max="1" width="2.5703125" customWidth="1"/>
    <col min="2" max="2" width="48.28515625" customWidth="1"/>
    <col min="3" max="3" width="4.42578125" bestFit="1" customWidth="1"/>
    <col min="4" max="4" width="3.28515625" bestFit="1" customWidth="1"/>
    <col min="5" max="5" width="6.140625" customWidth="1"/>
    <col min="6" max="6" width="4.42578125" bestFit="1" customWidth="1"/>
    <col min="7" max="7" width="3.28515625" bestFit="1" customWidth="1"/>
    <col min="8" max="8" width="5.7109375" bestFit="1" customWidth="1"/>
    <col min="9" max="9" width="4.42578125" bestFit="1" customWidth="1"/>
    <col min="10" max="10" width="3.28515625" bestFit="1" customWidth="1"/>
    <col min="11" max="11" width="5.7109375" bestFit="1" customWidth="1"/>
    <col min="12" max="12" width="4.42578125" bestFit="1" customWidth="1"/>
    <col min="13" max="13" width="3.28515625" bestFit="1" customWidth="1"/>
    <col min="14" max="14" width="5.7109375" bestFit="1" customWidth="1"/>
    <col min="15" max="15" width="4.42578125" bestFit="1" customWidth="1"/>
    <col min="16" max="16" width="3.28515625" bestFit="1" customWidth="1"/>
    <col min="17" max="17" width="5.7109375" bestFit="1" customWidth="1"/>
    <col min="18" max="18" width="4.5703125" bestFit="1" customWidth="1"/>
    <col min="19" max="19" width="4.42578125" bestFit="1" customWidth="1"/>
    <col min="20" max="20" width="5.7109375" bestFit="1" customWidth="1"/>
    <col min="21" max="22" width="3.28515625" bestFit="1" customWidth="1"/>
    <col min="23" max="23" width="5.7109375" bestFit="1" customWidth="1"/>
    <col min="24" max="25" width="4.42578125" bestFit="1" customWidth="1"/>
    <col min="26" max="26" width="5.7109375" bestFit="1" customWidth="1"/>
    <col min="27" max="28" width="5" bestFit="1" customWidth="1"/>
    <col min="29" max="29" width="5.7109375" bestFit="1" customWidth="1"/>
    <col min="30" max="31" width="3.42578125" bestFit="1" customWidth="1"/>
    <col min="32" max="32" width="5.7109375" bestFit="1" customWidth="1"/>
    <col min="33" max="33" width="3.42578125" bestFit="1" customWidth="1"/>
    <col min="34" max="34" width="4.42578125" bestFit="1" customWidth="1"/>
    <col min="35" max="35" width="5.7109375" bestFit="1" customWidth="1"/>
    <col min="36" max="37" width="4.42578125" bestFit="1" customWidth="1"/>
    <col min="38" max="38" width="5.7109375" bestFit="1" customWidth="1"/>
    <col min="39" max="40" width="4" bestFit="1" customWidth="1"/>
    <col min="41" max="41" width="5.7109375" bestFit="1" customWidth="1"/>
    <col min="42" max="43" width="4.42578125" bestFit="1" customWidth="1"/>
    <col min="44" max="44" width="5.7109375" bestFit="1" customWidth="1"/>
    <col min="45" max="46" width="3.28515625" bestFit="1" customWidth="1"/>
    <col min="47" max="47" width="5.7109375" bestFit="1" customWidth="1"/>
    <col min="48" max="49" width="5.85546875" bestFit="1" customWidth="1"/>
    <col min="50" max="50" width="5.7109375" bestFit="1" customWidth="1"/>
    <col min="51" max="51" width="4.42578125" bestFit="1" customWidth="1"/>
    <col min="52" max="52" width="3.5703125" bestFit="1" customWidth="1"/>
    <col min="53" max="53" width="5.7109375" bestFit="1" customWidth="1"/>
    <col min="54" max="55" width="4" bestFit="1" customWidth="1"/>
    <col min="56" max="56" width="5.7109375" bestFit="1" customWidth="1"/>
    <col min="57" max="58" width="4.42578125" bestFit="1" customWidth="1"/>
    <col min="59" max="59" width="5.7109375" bestFit="1" customWidth="1"/>
    <col min="60" max="61" width="4.42578125" bestFit="1" customWidth="1"/>
    <col min="62" max="62" width="5.7109375" bestFit="1" customWidth="1"/>
    <col min="63" max="64" width="3.28515625" bestFit="1" customWidth="1"/>
    <col min="65" max="65" width="5.7109375" bestFit="1" customWidth="1"/>
    <col min="66" max="67" width="4.85546875" bestFit="1" customWidth="1"/>
    <col min="68" max="68" width="5.7109375" bestFit="1" customWidth="1"/>
    <col min="69" max="70" width="4.42578125" bestFit="1" customWidth="1"/>
    <col min="71" max="71" width="5.7109375" bestFit="1" customWidth="1"/>
    <col min="72" max="73" width="4.85546875" bestFit="1" customWidth="1"/>
    <col min="74" max="74" width="5.7109375" bestFit="1" customWidth="1"/>
    <col min="75" max="76" width="4" bestFit="1" customWidth="1"/>
    <col min="77" max="77" width="5.7109375" bestFit="1" customWidth="1"/>
    <col min="78" max="79" width="4.42578125" bestFit="1" customWidth="1"/>
    <col min="80" max="80" width="8.5703125" bestFit="1" customWidth="1"/>
    <col min="81" max="82" width="3.28515625" bestFit="1" customWidth="1"/>
    <col min="83" max="83" width="5.7109375" bestFit="1" customWidth="1"/>
    <col min="84" max="85" width="3.28515625" bestFit="1" customWidth="1"/>
    <col min="86" max="86" width="5.7109375" bestFit="1" customWidth="1"/>
    <col min="87" max="88" width="4.85546875" bestFit="1" customWidth="1"/>
    <col min="89" max="89" width="5.7109375" bestFit="1" customWidth="1"/>
    <col min="90" max="91" width="4.42578125" bestFit="1" customWidth="1"/>
    <col min="92" max="92" width="5.7109375" bestFit="1" customWidth="1"/>
    <col min="93" max="94" width="3.28515625" bestFit="1" customWidth="1"/>
    <col min="95" max="95" width="5.7109375" bestFit="1" customWidth="1"/>
    <col min="96" max="97" width="3.28515625" bestFit="1" customWidth="1"/>
    <col min="98" max="98" width="5.7109375" bestFit="1" customWidth="1"/>
    <col min="99" max="100" width="3.28515625" bestFit="1" customWidth="1"/>
    <col min="101" max="101" width="5.7109375" bestFit="1" customWidth="1"/>
    <col min="102" max="103" width="3.28515625" bestFit="1" customWidth="1"/>
    <col min="104" max="104" width="5.7109375" bestFit="1" customWidth="1"/>
    <col min="105" max="106" width="4.42578125" bestFit="1" customWidth="1"/>
    <col min="107" max="107" width="5.7109375" bestFit="1" customWidth="1"/>
    <col min="108" max="109" width="3.28515625" bestFit="1" customWidth="1"/>
    <col min="110" max="110" width="5.7109375" bestFit="1" customWidth="1"/>
    <col min="111" max="112" width="3.28515625" bestFit="1" customWidth="1"/>
    <col min="113" max="113" width="5.7109375" bestFit="1" customWidth="1"/>
    <col min="114" max="114" width="10.28515625" bestFit="1" customWidth="1"/>
    <col min="115" max="115" width="7.42578125" bestFit="1" customWidth="1"/>
    <col min="116" max="116" width="10.28515625" bestFit="1" customWidth="1"/>
  </cols>
  <sheetData>
    <row r="2" spans="1:116" x14ac:dyDescent="0.25">
      <c r="B2" s="288" t="s">
        <v>516</v>
      </c>
    </row>
    <row r="3" spans="1:116" x14ac:dyDescent="0.25">
      <c r="B3" s="251"/>
    </row>
    <row r="4" spans="1:116" x14ac:dyDescent="0.25">
      <c r="B4" s="289" t="s">
        <v>517</v>
      </c>
    </row>
    <row r="6" spans="1:116" ht="16.5" customHeight="1" x14ac:dyDescent="0.25">
      <c r="B6" s="290" t="s">
        <v>518</v>
      </c>
    </row>
    <row r="7" spans="1:116" ht="66" customHeight="1" x14ac:dyDescent="0.25">
      <c r="A7" s="1288" t="s">
        <v>62</v>
      </c>
      <c r="B7" s="1287" t="s">
        <v>520</v>
      </c>
      <c r="C7" s="1290" t="s">
        <v>27</v>
      </c>
      <c r="D7" s="1282"/>
      <c r="E7" s="1282"/>
      <c r="F7" s="1282" t="s">
        <v>28</v>
      </c>
      <c r="G7" s="1282"/>
      <c r="H7" s="1282"/>
      <c r="I7" s="1282" t="s">
        <v>29</v>
      </c>
      <c r="J7" s="1282"/>
      <c r="K7" s="1282"/>
      <c r="L7" s="1282" t="s">
        <v>30</v>
      </c>
      <c r="M7" s="1282"/>
      <c r="N7" s="1282"/>
      <c r="O7" s="1282" t="s">
        <v>31</v>
      </c>
      <c r="P7" s="1282"/>
      <c r="Q7" s="1282"/>
      <c r="R7" s="1282" t="s">
        <v>32</v>
      </c>
      <c r="S7" s="1282"/>
      <c r="T7" s="1282"/>
      <c r="U7" s="1282" t="s">
        <v>33</v>
      </c>
      <c r="V7" s="1282"/>
      <c r="W7" s="1282"/>
      <c r="X7" s="1282" t="s">
        <v>34</v>
      </c>
      <c r="Y7" s="1282"/>
      <c r="Z7" s="1282"/>
      <c r="AA7" s="1282" t="s">
        <v>35</v>
      </c>
      <c r="AB7" s="1282"/>
      <c r="AC7" s="1282"/>
      <c r="AD7" s="1282" t="s">
        <v>36</v>
      </c>
      <c r="AE7" s="1282"/>
      <c r="AF7" s="1282"/>
      <c r="AG7" s="1282" t="s">
        <v>37</v>
      </c>
      <c r="AH7" s="1282"/>
      <c r="AI7" s="1282"/>
      <c r="AJ7" s="1282" t="s">
        <v>38</v>
      </c>
      <c r="AK7" s="1282"/>
      <c r="AL7" s="1282"/>
      <c r="AM7" s="1282" t="s">
        <v>39</v>
      </c>
      <c r="AN7" s="1282"/>
      <c r="AO7" s="1282"/>
      <c r="AP7" s="1282" t="s">
        <v>40</v>
      </c>
      <c r="AQ7" s="1282"/>
      <c r="AR7" s="1282"/>
      <c r="AS7" s="1282" t="s">
        <v>41</v>
      </c>
      <c r="AT7" s="1282"/>
      <c r="AU7" s="1282"/>
      <c r="AV7" s="1282" t="s">
        <v>301</v>
      </c>
      <c r="AW7" s="1282"/>
      <c r="AX7" s="1282"/>
      <c r="AY7" s="1282" t="s">
        <v>42</v>
      </c>
      <c r="AZ7" s="1282"/>
      <c r="BA7" s="1282"/>
      <c r="BB7" s="1282" t="s">
        <v>302</v>
      </c>
      <c r="BC7" s="1282"/>
      <c r="BD7" s="1282"/>
      <c r="BE7" s="1282" t="s">
        <v>43</v>
      </c>
      <c r="BF7" s="1282"/>
      <c r="BG7" s="1282"/>
      <c r="BH7" s="1282" t="s">
        <v>44</v>
      </c>
      <c r="BI7" s="1282"/>
      <c r="BJ7" s="1282"/>
      <c r="BK7" s="1282" t="s">
        <v>45</v>
      </c>
      <c r="BL7" s="1282"/>
      <c r="BM7" s="1282"/>
      <c r="BN7" s="1282" t="s">
        <v>46</v>
      </c>
      <c r="BO7" s="1282"/>
      <c r="BP7" s="1282"/>
      <c r="BQ7" s="1282" t="s">
        <v>47</v>
      </c>
      <c r="BR7" s="1282"/>
      <c r="BS7" s="1282"/>
      <c r="BT7" s="1282" t="s">
        <v>48</v>
      </c>
      <c r="BU7" s="1282"/>
      <c r="BV7" s="1282"/>
      <c r="BW7" s="1282" t="s">
        <v>49</v>
      </c>
      <c r="BX7" s="1282"/>
      <c r="BY7" s="1282"/>
      <c r="BZ7" s="1282" t="s">
        <v>50</v>
      </c>
      <c r="CA7" s="1282"/>
      <c r="CB7" s="1282"/>
      <c r="CC7" s="1282" t="s">
        <v>51</v>
      </c>
      <c r="CD7" s="1282"/>
      <c r="CE7" s="1282"/>
      <c r="CF7" s="1282" t="s">
        <v>52</v>
      </c>
      <c r="CG7" s="1282"/>
      <c r="CH7" s="1282"/>
      <c r="CI7" s="1282" t="s">
        <v>53</v>
      </c>
      <c r="CJ7" s="1282"/>
      <c r="CK7" s="1282"/>
      <c r="CL7" s="1282" t="s">
        <v>54</v>
      </c>
      <c r="CM7" s="1282"/>
      <c r="CN7" s="1282"/>
      <c r="CO7" s="1282" t="s">
        <v>55</v>
      </c>
      <c r="CP7" s="1282"/>
      <c r="CQ7" s="1282"/>
      <c r="CR7" s="1282" t="s">
        <v>56</v>
      </c>
      <c r="CS7" s="1282"/>
      <c r="CT7" s="1282"/>
      <c r="CU7" s="1282" t="s">
        <v>57</v>
      </c>
      <c r="CV7" s="1282"/>
      <c r="CW7" s="1282"/>
      <c r="CX7" s="1282" t="s">
        <v>58</v>
      </c>
      <c r="CY7" s="1282"/>
      <c r="CZ7" s="1282"/>
      <c r="DA7" s="1282" t="s">
        <v>59</v>
      </c>
      <c r="DB7" s="1282"/>
      <c r="DC7" s="1282"/>
      <c r="DD7" s="1282" t="s">
        <v>61</v>
      </c>
      <c r="DE7" s="1282"/>
      <c r="DF7" s="1282"/>
      <c r="DG7" s="1283" t="s">
        <v>519</v>
      </c>
      <c r="DH7" s="1283"/>
      <c r="DI7" s="1283"/>
      <c r="DJ7" s="1284" t="s">
        <v>337</v>
      </c>
      <c r="DK7" s="1285"/>
      <c r="DL7" s="1286"/>
    </row>
    <row r="8" spans="1:116" ht="109.5" x14ac:dyDescent="0.25">
      <c r="A8" s="1289"/>
      <c r="B8" s="1287"/>
      <c r="C8" s="1132" t="s">
        <v>486</v>
      </c>
      <c r="D8" s="1130" t="s">
        <v>487</v>
      </c>
      <c r="E8" s="1130" t="s">
        <v>488</v>
      </c>
      <c r="F8" s="1130" t="s">
        <v>486</v>
      </c>
      <c r="G8" s="1130" t="s">
        <v>487</v>
      </c>
      <c r="H8" s="1130" t="s">
        <v>488</v>
      </c>
      <c r="I8" s="1130" t="s">
        <v>486</v>
      </c>
      <c r="J8" s="1130" t="s">
        <v>487</v>
      </c>
      <c r="K8" s="1130" t="s">
        <v>488</v>
      </c>
      <c r="L8" s="1130" t="s">
        <v>486</v>
      </c>
      <c r="M8" s="1130" t="s">
        <v>487</v>
      </c>
      <c r="N8" s="1130" t="s">
        <v>488</v>
      </c>
      <c r="O8" s="1130" t="s">
        <v>486</v>
      </c>
      <c r="P8" s="1130" t="s">
        <v>487</v>
      </c>
      <c r="Q8" s="1130" t="s">
        <v>488</v>
      </c>
      <c r="R8" s="1130" t="s">
        <v>486</v>
      </c>
      <c r="S8" s="1130" t="s">
        <v>487</v>
      </c>
      <c r="T8" s="1130" t="s">
        <v>488</v>
      </c>
      <c r="U8" s="1130" t="s">
        <v>486</v>
      </c>
      <c r="V8" s="1130" t="s">
        <v>487</v>
      </c>
      <c r="W8" s="1130" t="s">
        <v>488</v>
      </c>
      <c r="X8" s="1130" t="s">
        <v>486</v>
      </c>
      <c r="Y8" s="1130" t="s">
        <v>487</v>
      </c>
      <c r="Z8" s="1130" t="s">
        <v>488</v>
      </c>
      <c r="AA8" s="1130" t="s">
        <v>486</v>
      </c>
      <c r="AB8" s="1130" t="s">
        <v>487</v>
      </c>
      <c r="AC8" s="1130" t="s">
        <v>488</v>
      </c>
      <c r="AD8" s="1130" t="s">
        <v>486</v>
      </c>
      <c r="AE8" s="1130" t="s">
        <v>487</v>
      </c>
      <c r="AF8" s="1130" t="s">
        <v>488</v>
      </c>
      <c r="AG8" s="1130" t="s">
        <v>486</v>
      </c>
      <c r="AH8" s="1130" t="s">
        <v>487</v>
      </c>
      <c r="AI8" s="1130" t="s">
        <v>488</v>
      </c>
      <c r="AJ8" s="1130" t="s">
        <v>486</v>
      </c>
      <c r="AK8" s="1130" t="s">
        <v>487</v>
      </c>
      <c r="AL8" s="1130" t="s">
        <v>488</v>
      </c>
      <c r="AM8" s="1130" t="s">
        <v>486</v>
      </c>
      <c r="AN8" s="1130" t="s">
        <v>487</v>
      </c>
      <c r="AO8" s="1130" t="s">
        <v>488</v>
      </c>
      <c r="AP8" s="1130" t="s">
        <v>486</v>
      </c>
      <c r="AQ8" s="1130" t="s">
        <v>487</v>
      </c>
      <c r="AR8" s="1130" t="s">
        <v>488</v>
      </c>
      <c r="AS8" s="1130" t="s">
        <v>486</v>
      </c>
      <c r="AT8" s="1130" t="s">
        <v>487</v>
      </c>
      <c r="AU8" s="1130" t="s">
        <v>488</v>
      </c>
      <c r="AV8" s="1130" t="s">
        <v>486</v>
      </c>
      <c r="AW8" s="1130" t="s">
        <v>487</v>
      </c>
      <c r="AX8" s="1130" t="s">
        <v>488</v>
      </c>
      <c r="AY8" s="1130" t="s">
        <v>486</v>
      </c>
      <c r="AZ8" s="1130" t="s">
        <v>487</v>
      </c>
      <c r="BA8" s="1130" t="s">
        <v>488</v>
      </c>
      <c r="BB8" s="1130" t="s">
        <v>486</v>
      </c>
      <c r="BC8" s="1130" t="s">
        <v>487</v>
      </c>
      <c r="BD8" s="1130" t="s">
        <v>488</v>
      </c>
      <c r="BE8" s="1130" t="s">
        <v>486</v>
      </c>
      <c r="BF8" s="1130" t="s">
        <v>487</v>
      </c>
      <c r="BG8" s="1130" t="s">
        <v>488</v>
      </c>
      <c r="BH8" s="1130" t="s">
        <v>486</v>
      </c>
      <c r="BI8" s="1130" t="s">
        <v>487</v>
      </c>
      <c r="BJ8" s="1130" t="s">
        <v>488</v>
      </c>
      <c r="BK8" s="1130" t="s">
        <v>486</v>
      </c>
      <c r="BL8" s="1130" t="s">
        <v>487</v>
      </c>
      <c r="BM8" s="1130" t="s">
        <v>488</v>
      </c>
      <c r="BN8" s="1130" t="s">
        <v>486</v>
      </c>
      <c r="BO8" s="1130" t="s">
        <v>487</v>
      </c>
      <c r="BP8" s="1130" t="s">
        <v>488</v>
      </c>
      <c r="BQ8" s="1130" t="s">
        <v>486</v>
      </c>
      <c r="BR8" s="1130" t="s">
        <v>487</v>
      </c>
      <c r="BS8" s="1130" t="s">
        <v>488</v>
      </c>
      <c r="BT8" s="1130" t="s">
        <v>486</v>
      </c>
      <c r="BU8" s="1130" t="s">
        <v>487</v>
      </c>
      <c r="BV8" s="1130" t="s">
        <v>488</v>
      </c>
      <c r="BW8" s="1130" t="s">
        <v>486</v>
      </c>
      <c r="BX8" s="1130" t="s">
        <v>487</v>
      </c>
      <c r="BY8" s="1130" t="s">
        <v>488</v>
      </c>
      <c r="BZ8" s="1130" t="s">
        <v>486</v>
      </c>
      <c r="CA8" s="1130" t="s">
        <v>487</v>
      </c>
      <c r="CB8" s="1130" t="s">
        <v>488</v>
      </c>
      <c r="CC8" s="1130" t="s">
        <v>486</v>
      </c>
      <c r="CD8" s="1130" t="s">
        <v>487</v>
      </c>
      <c r="CE8" s="1130" t="s">
        <v>488</v>
      </c>
      <c r="CF8" s="1130" t="s">
        <v>486</v>
      </c>
      <c r="CG8" s="1130" t="s">
        <v>487</v>
      </c>
      <c r="CH8" s="1130" t="s">
        <v>488</v>
      </c>
      <c r="CI8" s="1130" t="s">
        <v>486</v>
      </c>
      <c r="CJ8" s="1130" t="s">
        <v>487</v>
      </c>
      <c r="CK8" s="1130" t="s">
        <v>488</v>
      </c>
      <c r="CL8" s="1130" t="s">
        <v>486</v>
      </c>
      <c r="CM8" s="1130" t="s">
        <v>487</v>
      </c>
      <c r="CN8" s="1130" t="s">
        <v>488</v>
      </c>
      <c r="CO8" s="1130" t="s">
        <v>486</v>
      </c>
      <c r="CP8" s="1130" t="s">
        <v>487</v>
      </c>
      <c r="CQ8" s="1130" t="s">
        <v>488</v>
      </c>
      <c r="CR8" s="1130" t="s">
        <v>486</v>
      </c>
      <c r="CS8" s="1130" t="s">
        <v>487</v>
      </c>
      <c r="CT8" s="1130" t="s">
        <v>488</v>
      </c>
      <c r="CU8" s="1130" t="s">
        <v>486</v>
      </c>
      <c r="CV8" s="1130" t="s">
        <v>487</v>
      </c>
      <c r="CW8" s="1130" t="s">
        <v>488</v>
      </c>
      <c r="CX8" s="1130" t="s">
        <v>486</v>
      </c>
      <c r="CY8" s="1130" t="s">
        <v>487</v>
      </c>
      <c r="CZ8" s="1130" t="s">
        <v>488</v>
      </c>
      <c r="DA8" s="1130" t="s">
        <v>486</v>
      </c>
      <c r="DB8" s="1130" t="s">
        <v>487</v>
      </c>
      <c r="DC8" s="1130" t="s">
        <v>488</v>
      </c>
      <c r="DD8" s="1130" t="s">
        <v>486</v>
      </c>
      <c r="DE8" s="1130" t="s">
        <v>487</v>
      </c>
      <c r="DF8" s="1130" t="s">
        <v>488</v>
      </c>
      <c r="DG8" s="1130" t="s">
        <v>486</v>
      </c>
      <c r="DH8" s="1130" t="s">
        <v>487</v>
      </c>
      <c r="DI8" s="1130" t="s">
        <v>488</v>
      </c>
      <c r="DJ8" s="1130" t="s">
        <v>486</v>
      </c>
      <c r="DK8" s="1130" t="s">
        <v>487</v>
      </c>
      <c r="DL8" s="1130" t="s">
        <v>488</v>
      </c>
    </row>
    <row r="9" spans="1:116" ht="30" x14ac:dyDescent="0.25">
      <c r="A9" s="237">
        <v>1</v>
      </c>
      <c r="B9" s="371" t="s">
        <v>521</v>
      </c>
      <c r="C9" s="328">
        <v>3.25</v>
      </c>
      <c r="D9" s="298"/>
      <c r="E9" s="299">
        <v>0</v>
      </c>
      <c r="F9" s="300">
        <v>1.5</v>
      </c>
      <c r="G9" s="300"/>
      <c r="H9" s="301">
        <f>G9-F9</f>
        <v>-1.5</v>
      </c>
      <c r="I9" s="781">
        <v>1.25</v>
      </c>
      <c r="J9" s="237"/>
      <c r="K9" s="872">
        <v>20</v>
      </c>
      <c r="L9" s="782">
        <v>3.5</v>
      </c>
      <c r="M9" s="781"/>
      <c r="N9" s="782">
        <f>M9-L9</f>
        <v>-3.5</v>
      </c>
      <c r="O9" s="304">
        <v>3.25</v>
      </c>
      <c r="P9" s="304"/>
      <c r="Q9" s="305">
        <v>0.93</v>
      </c>
      <c r="R9" s="306">
        <v>1.75</v>
      </c>
      <c r="S9" s="306"/>
      <c r="T9" s="307">
        <v>0</v>
      </c>
      <c r="U9" s="304">
        <v>2</v>
      </c>
      <c r="V9" s="304"/>
      <c r="W9" s="308">
        <v>0</v>
      </c>
      <c r="X9" s="309">
        <v>2</v>
      </c>
      <c r="Y9" s="309"/>
      <c r="Z9" s="309">
        <v>0</v>
      </c>
      <c r="AA9" s="297">
        <v>4</v>
      </c>
      <c r="AB9" s="297"/>
      <c r="AC9" s="310">
        <v>0.5</v>
      </c>
      <c r="AD9" s="297">
        <v>1.5</v>
      </c>
      <c r="AE9" s="297"/>
      <c r="AF9" s="297">
        <v>0</v>
      </c>
      <c r="AG9" s="298">
        <v>10</v>
      </c>
      <c r="AH9" s="303"/>
      <c r="AI9" s="301">
        <v>0</v>
      </c>
      <c r="AJ9" s="311">
        <v>7.75</v>
      </c>
      <c r="AK9" s="311"/>
      <c r="AL9" s="312">
        <v>13</v>
      </c>
      <c r="AM9" s="313">
        <v>8.75</v>
      </c>
      <c r="AN9" s="313"/>
      <c r="AO9" s="313">
        <v>6.1</v>
      </c>
      <c r="AP9" s="297">
        <v>1.75</v>
      </c>
      <c r="AQ9" s="297"/>
      <c r="AR9" s="301">
        <v>1</v>
      </c>
      <c r="AS9" s="297">
        <v>0</v>
      </c>
      <c r="AT9" s="297"/>
      <c r="AU9" s="297">
        <v>0</v>
      </c>
      <c r="AV9" s="314">
        <v>0.25</v>
      </c>
      <c r="AW9" s="315"/>
      <c r="AX9" s="301">
        <v>0</v>
      </c>
      <c r="AY9" s="297">
        <v>3.75</v>
      </c>
      <c r="AZ9" s="316"/>
      <c r="BA9" s="301">
        <v>0</v>
      </c>
      <c r="BB9" s="301">
        <v>1.5</v>
      </c>
      <c r="BC9" s="301"/>
      <c r="BD9" s="301">
        <f>BC9-BB9</f>
        <v>-1.5</v>
      </c>
      <c r="BE9" s="304">
        <v>9.75</v>
      </c>
      <c r="BF9" s="304"/>
      <c r="BG9" s="318">
        <f>BF9-BE9</f>
        <v>-9.75</v>
      </c>
      <c r="BH9" s="298">
        <v>2.5</v>
      </c>
      <c r="BI9" s="298"/>
      <c r="BJ9" s="297">
        <f>BI9-BH9</f>
        <v>-2.5</v>
      </c>
      <c r="BK9" s="298">
        <v>1</v>
      </c>
      <c r="BL9" s="298"/>
      <c r="BM9" s="319">
        <f>BL9-BK9</f>
        <v>-1</v>
      </c>
      <c r="BN9" s="297">
        <v>1</v>
      </c>
      <c r="BO9" s="297"/>
      <c r="BP9" s="297">
        <v>0</v>
      </c>
      <c r="BQ9" s="298">
        <v>1.5</v>
      </c>
      <c r="BR9" s="298"/>
      <c r="BS9" s="320">
        <f>BR9-BQ9</f>
        <v>-1.5</v>
      </c>
      <c r="BT9" s="314">
        <v>1.75</v>
      </c>
      <c r="BU9" s="314"/>
      <c r="BV9" s="297">
        <f>(2-1.75)/2*100</f>
        <v>12.5</v>
      </c>
      <c r="BW9" s="321">
        <v>5.25</v>
      </c>
      <c r="BX9" s="321"/>
      <c r="BY9" s="301">
        <f>BX9-BW9</f>
        <v>-5.25</v>
      </c>
      <c r="BZ9" s="322">
        <v>4.75</v>
      </c>
      <c r="CA9" s="322"/>
      <c r="CB9" s="323">
        <f>CA9-BZ9</f>
        <v>-4.75</v>
      </c>
      <c r="CC9" s="324">
        <v>3</v>
      </c>
      <c r="CD9" s="324"/>
      <c r="CE9" s="297">
        <f>CD9-CC9</f>
        <v>-3</v>
      </c>
      <c r="CF9" s="308">
        <v>6</v>
      </c>
      <c r="CG9" s="308"/>
      <c r="CH9" s="318">
        <f>CG9-CF9</f>
        <v>-6</v>
      </c>
      <c r="CI9" s="298">
        <v>1.75</v>
      </c>
      <c r="CJ9" s="298"/>
      <c r="CK9" s="303">
        <f>CJ9-CI9</f>
        <v>-1.75</v>
      </c>
      <c r="CL9" s="315">
        <v>3.25</v>
      </c>
      <c r="CM9" s="315"/>
      <c r="CN9" s="325">
        <f>CM9-CL9</f>
        <v>-3.25</v>
      </c>
      <c r="CO9" s="297">
        <v>0</v>
      </c>
      <c r="CP9" s="297">
        <v>0</v>
      </c>
      <c r="CQ9" s="297">
        <v>0</v>
      </c>
      <c r="CR9" s="297">
        <v>1</v>
      </c>
      <c r="CS9" s="297"/>
      <c r="CT9" s="297">
        <f>CS9-CR9</f>
        <v>-1</v>
      </c>
      <c r="CU9" s="298">
        <v>1</v>
      </c>
      <c r="CV9" s="298"/>
      <c r="CW9" s="303">
        <v>0</v>
      </c>
      <c r="CX9" s="297">
        <v>0</v>
      </c>
      <c r="CY9" s="297"/>
      <c r="CZ9" s="297">
        <f>CY9-CX9</f>
        <v>0</v>
      </c>
      <c r="DA9" s="309">
        <v>2.5</v>
      </c>
      <c r="DB9" s="309"/>
      <c r="DC9" s="312">
        <f>DB9-DA9</f>
        <v>-2.5</v>
      </c>
      <c r="DD9" s="298">
        <v>2</v>
      </c>
      <c r="DE9" s="298"/>
      <c r="DF9" s="319">
        <f>DE9-DD9</f>
        <v>-2</v>
      </c>
      <c r="DG9" s="297">
        <v>0</v>
      </c>
      <c r="DH9" s="297"/>
      <c r="DI9" s="297">
        <v>0</v>
      </c>
      <c r="DJ9" s="326" t="e">
        <f>DD9+DA9+CX9+CU9+CR9+CO9+CL9+CI9+CF9+CC9+BZ9+BW9+BT9+BQ9+BN9+BK9+BH9+BE9+BB9+AY9+AV9+AS9+AP9+AM9+AJ9+AG9+AD9+AA9+X9+U9+R9+O9+L9++#REF!+F9+C9</f>
        <v>#REF!</v>
      </c>
      <c r="DK9" s="326">
        <f t="shared" ref="DK9:DK15" si="0">DE9+DB9+CY9+CV9+CS9+CP9+CM9+CJ9+CG9+CD9+CA9+BX9+BU9+BR9+BO9+BL9+BI9+BF9+BC9+AZ9+AW9+AT9+AQ9+AN9+AK9+AH9+AE9+AB9+Y9+V9+S9+P9+M9++I9+G9+D9</f>
        <v>1.25</v>
      </c>
      <c r="DL9" s="327" t="e">
        <f>DK9-DJ9</f>
        <v>#REF!</v>
      </c>
    </row>
    <row r="10" spans="1:116" ht="16.5" customHeight="1" x14ac:dyDescent="0.25">
      <c r="A10" s="1131">
        <v>45658</v>
      </c>
      <c r="B10" s="371" t="s">
        <v>522</v>
      </c>
      <c r="C10" s="328">
        <v>2.25</v>
      </c>
      <c r="D10" s="329"/>
      <c r="E10" s="299">
        <v>0</v>
      </c>
      <c r="F10" s="297">
        <v>1.25</v>
      </c>
      <c r="G10" s="297"/>
      <c r="H10" s="301">
        <f t="shared" ref="H10:H15" si="1">G10-F10</f>
        <v>-1.25</v>
      </c>
      <c r="I10" s="784">
        <v>0</v>
      </c>
      <c r="J10" s="237"/>
      <c r="K10" s="785">
        <v>-0.25</v>
      </c>
      <c r="L10" s="782">
        <v>1.25</v>
      </c>
      <c r="M10" s="784"/>
      <c r="N10" s="786">
        <v>0</v>
      </c>
      <c r="O10" s="331">
        <v>2.25</v>
      </c>
      <c r="P10" s="331"/>
      <c r="Q10" s="305">
        <v>0.93</v>
      </c>
      <c r="R10" s="306">
        <v>1.5</v>
      </c>
      <c r="S10" s="306"/>
      <c r="T10" s="307">
        <v>0</v>
      </c>
      <c r="U10" s="331">
        <v>2</v>
      </c>
      <c r="V10" s="331"/>
      <c r="W10" s="332">
        <v>0</v>
      </c>
      <c r="X10" s="309">
        <v>1.5</v>
      </c>
      <c r="Y10" s="333"/>
      <c r="Z10" s="333">
        <v>0</v>
      </c>
      <c r="AA10" s="297">
        <v>3</v>
      </c>
      <c r="AB10" s="297"/>
      <c r="AC10" s="310">
        <v>0.5</v>
      </c>
      <c r="AD10" s="297">
        <v>1</v>
      </c>
      <c r="AE10" s="297"/>
      <c r="AF10" s="297">
        <v>0</v>
      </c>
      <c r="AG10" s="329">
        <v>7.5</v>
      </c>
      <c r="AH10" s="330"/>
      <c r="AI10" s="301">
        <v>0</v>
      </c>
      <c r="AJ10" s="334" t="s">
        <v>11</v>
      </c>
      <c r="AK10" s="334"/>
      <c r="AL10" s="333" t="s">
        <v>11</v>
      </c>
      <c r="AM10" s="335">
        <v>8.75</v>
      </c>
      <c r="AN10" s="335"/>
      <c r="AO10" s="335">
        <v>6.1</v>
      </c>
      <c r="AP10" s="297">
        <v>1.5</v>
      </c>
      <c r="AQ10" s="297"/>
      <c r="AR10" s="301">
        <v>1</v>
      </c>
      <c r="AS10" s="297">
        <v>0</v>
      </c>
      <c r="AT10" s="297"/>
      <c r="AU10" s="297">
        <v>0</v>
      </c>
      <c r="AV10" s="297">
        <v>0</v>
      </c>
      <c r="AW10" s="314"/>
      <c r="AX10" s="301">
        <v>0</v>
      </c>
      <c r="AY10" s="297">
        <v>3.75</v>
      </c>
      <c r="AZ10" s="316"/>
      <c r="BA10" s="301">
        <v>0</v>
      </c>
      <c r="BB10" s="297"/>
      <c r="BC10" s="297"/>
      <c r="BD10" s="301"/>
      <c r="BE10" s="331">
        <v>7</v>
      </c>
      <c r="BF10" s="331"/>
      <c r="BG10" s="318">
        <f t="shared" ref="BG10:BG15" si="2">BF10-BE10</f>
        <v>-7</v>
      </c>
      <c r="BH10" s="329">
        <v>2</v>
      </c>
      <c r="BI10" s="329"/>
      <c r="BJ10" s="297">
        <f t="shared" ref="BJ10:BJ15" si="3">BI10-BH10</f>
        <v>-2</v>
      </c>
      <c r="BK10" s="329">
        <v>1</v>
      </c>
      <c r="BL10" s="329"/>
      <c r="BM10" s="319">
        <f t="shared" ref="BM10:BM15" si="4">BL10-BK10</f>
        <v>-1</v>
      </c>
      <c r="BN10" s="297">
        <v>1</v>
      </c>
      <c r="BO10" s="297"/>
      <c r="BP10" s="297">
        <v>0</v>
      </c>
      <c r="BQ10" s="329">
        <v>1.25</v>
      </c>
      <c r="BR10" s="329"/>
      <c r="BS10" s="320">
        <f t="shared" ref="BS10:BS15" si="5">BR10-BQ10</f>
        <v>-1.25</v>
      </c>
      <c r="BT10" s="297">
        <v>1.25</v>
      </c>
      <c r="BU10" s="297"/>
      <c r="BV10" s="336">
        <f>(1.75-1.25)/1.75*100</f>
        <v>28.571428571428569</v>
      </c>
      <c r="BW10" s="337">
        <v>4</v>
      </c>
      <c r="BX10" s="337"/>
      <c r="BY10" s="301">
        <f t="shared" ref="BY10:BY15" si="6">BX10-BW10</f>
        <v>-4</v>
      </c>
      <c r="BZ10" s="329">
        <v>3.5</v>
      </c>
      <c r="CA10" s="329"/>
      <c r="CB10" s="323">
        <f t="shared" ref="CB10:CB15" si="7">CA10-BZ10</f>
        <v>-3.5</v>
      </c>
      <c r="CC10" s="331">
        <v>2</v>
      </c>
      <c r="CD10" s="331"/>
      <c r="CE10" s="297">
        <f t="shared" ref="CE10:CE15" si="8">CD10-CC10</f>
        <v>-2</v>
      </c>
      <c r="CF10" s="331">
        <v>5</v>
      </c>
      <c r="CG10" s="332"/>
      <c r="CH10" s="318">
        <f t="shared" ref="CH10:CH15" si="9">CG10-CF10</f>
        <v>-5</v>
      </c>
      <c r="CI10" s="329">
        <v>0</v>
      </c>
      <c r="CJ10" s="329"/>
      <c r="CK10" s="303">
        <f t="shared" ref="CK10:CK15" si="10">CJ10-CI10</f>
        <v>0</v>
      </c>
      <c r="CL10" s="314">
        <v>3</v>
      </c>
      <c r="CM10" s="314"/>
      <c r="CN10" s="325">
        <f t="shared" ref="CN10:CN15" si="11">CM10-CL10</f>
        <v>-3</v>
      </c>
      <c r="CO10" s="297">
        <v>0</v>
      </c>
      <c r="CP10" s="297">
        <v>0</v>
      </c>
      <c r="CQ10" s="297">
        <v>0</v>
      </c>
      <c r="CR10" s="297">
        <v>1</v>
      </c>
      <c r="CS10" s="297"/>
      <c r="CT10" s="297">
        <f t="shared" ref="CT10:CT15" si="12">CS10-CR10</f>
        <v>-1</v>
      </c>
      <c r="CU10" s="329">
        <v>1</v>
      </c>
      <c r="CV10" s="329"/>
      <c r="CW10" s="330">
        <v>0</v>
      </c>
      <c r="CX10" s="297">
        <v>0</v>
      </c>
      <c r="CY10" s="297"/>
      <c r="CZ10" s="297">
        <f t="shared" ref="CZ10:CZ15" si="13">CY10-CX10</f>
        <v>0</v>
      </c>
      <c r="DA10" s="309">
        <v>2</v>
      </c>
      <c r="DB10" s="333"/>
      <c r="DC10" s="312">
        <f t="shared" ref="DC10:DC15" si="14">DB10-DA10</f>
        <v>-2</v>
      </c>
      <c r="DD10" s="329">
        <v>1</v>
      </c>
      <c r="DE10" s="329"/>
      <c r="DF10" s="319">
        <f t="shared" ref="DF10:DF15" si="15">DE10-DD10</f>
        <v>-1</v>
      </c>
      <c r="DG10" s="297">
        <v>0</v>
      </c>
      <c r="DH10" s="297"/>
      <c r="DI10" s="297">
        <v>0</v>
      </c>
      <c r="DJ10" s="326" t="e">
        <f>DD10+DA10+CX10+CU10+CR10+CO10+CL10+CI10+CF10+CC10+BZ10+BW10+BT10+BQ10+BN10+BK10+BH10+BE10+BB10+AY10+AV10+AS10+AP10+AM10+AJ10+AG10+AD10+AA10+X10+U10+R10+O10+L10++#REF!+F10+C10</f>
        <v>#VALUE!</v>
      </c>
      <c r="DK10" s="326">
        <f t="shared" si="0"/>
        <v>0</v>
      </c>
      <c r="DL10" s="327" t="e">
        <f t="shared" ref="DL10:DL15" si="16">DK10-DJ10</f>
        <v>#VALUE!</v>
      </c>
    </row>
    <row r="11" spans="1:116" ht="15.75" customHeight="1" x14ac:dyDescent="0.25">
      <c r="A11" s="237"/>
      <c r="B11" s="371" t="s">
        <v>523</v>
      </c>
      <c r="C11" s="328">
        <v>1</v>
      </c>
      <c r="D11" s="329"/>
      <c r="E11" s="299">
        <v>0</v>
      </c>
      <c r="F11" s="297">
        <v>0.25</v>
      </c>
      <c r="G11" s="297"/>
      <c r="H11" s="301">
        <f t="shared" si="1"/>
        <v>-0.25</v>
      </c>
      <c r="I11" s="784">
        <v>0</v>
      </c>
      <c r="J11" s="237"/>
      <c r="K11" s="785">
        <v>0</v>
      </c>
      <c r="L11" s="782">
        <v>2.25</v>
      </c>
      <c r="M11" s="784"/>
      <c r="N11" s="786">
        <v>0</v>
      </c>
      <c r="O11" s="331">
        <v>1</v>
      </c>
      <c r="P11" s="331"/>
      <c r="Q11" s="305">
        <v>0.93</v>
      </c>
      <c r="R11" s="307" t="s">
        <v>524</v>
      </c>
      <c r="S11" s="307"/>
      <c r="T11" s="307">
        <v>0</v>
      </c>
      <c r="U11" s="338" t="s">
        <v>11</v>
      </c>
      <c r="V11" s="338"/>
      <c r="W11" s="339" t="s">
        <v>11</v>
      </c>
      <c r="X11" s="309">
        <v>0.5</v>
      </c>
      <c r="Y11" s="333"/>
      <c r="Z11" s="333">
        <v>0</v>
      </c>
      <c r="AA11" s="297">
        <v>1</v>
      </c>
      <c r="AB11" s="297"/>
      <c r="AC11" s="297">
        <v>0</v>
      </c>
      <c r="AD11" s="297">
        <v>0.5</v>
      </c>
      <c r="AE11" s="297"/>
      <c r="AF11" s="297">
        <v>0</v>
      </c>
      <c r="AG11" s="329">
        <v>2.5</v>
      </c>
      <c r="AH11" s="330"/>
      <c r="AI11" s="301">
        <v>0</v>
      </c>
      <c r="AJ11" s="333">
        <v>7.75</v>
      </c>
      <c r="AK11" s="333"/>
      <c r="AL11" s="340">
        <v>13</v>
      </c>
      <c r="AM11" s="335">
        <v>0</v>
      </c>
      <c r="AN11" s="335"/>
      <c r="AO11" s="335">
        <v>0</v>
      </c>
      <c r="AP11" s="297">
        <v>0.25</v>
      </c>
      <c r="AQ11" s="297"/>
      <c r="AR11" s="301">
        <v>0</v>
      </c>
      <c r="AS11" s="297">
        <v>0</v>
      </c>
      <c r="AT11" s="297"/>
      <c r="AU11" s="297">
        <v>0</v>
      </c>
      <c r="AV11" s="314">
        <v>0</v>
      </c>
      <c r="AW11" s="341"/>
      <c r="AX11" s="301">
        <v>0</v>
      </c>
      <c r="AY11" s="297">
        <v>0</v>
      </c>
      <c r="AZ11" s="316"/>
      <c r="BA11" s="301">
        <v>0</v>
      </c>
      <c r="BB11" s="297">
        <v>1.5</v>
      </c>
      <c r="BC11" s="297"/>
      <c r="BD11" s="301">
        <f t="shared" ref="BD11:BD15" si="17">BC11-BB11</f>
        <v>-1.5</v>
      </c>
      <c r="BE11" s="331">
        <v>2.75</v>
      </c>
      <c r="BF11" s="331"/>
      <c r="BG11" s="318">
        <f t="shared" si="2"/>
        <v>-2.75</v>
      </c>
      <c r="BH11" s="329">
        <v>0.5</v>
      </c>
      <c r="BI11" s="329"/>
      <c r="BJ11" s="297">
        <f t="shared" si="3"/>
        <v>-0.5</v>
      </c>
      <c r="BK11" s="329">
        <v>0</v>
      </c>
      <c r="BL11" s="329"/>
      <c r="BM11" s="319">
        <f t="shared" si="4"/>
        <v>0</v>
      </c>
      <c r="BN11" s="300">
        <v>0.25</v>
      </c>
      <c r="BO11" s="300"/>
      <c r="BP11" s="297">
        <v>0</v>
      </c>
      <c r="BQ11" s="329">
        <v>0.25</v>
      </c>
      <c r="BR11" s="329"/>
      <c r="BS11" s="320">
        <f t="shared" si="5"/>
        <v>-0.25</v>
      </c>
      <c r="BT11" s="314">
        <v>0.25</v>
      </c>
      <c r="BU11" s="314"/>
      <c r="BV11" s="314">
        <v>0</v>
      </c>
      <c r="BW11" s="337">
        <v>1.25</v>
      </c>
      <c r="BX11" s="337"/>
      <c r="BY11" s="301">
        <f t="shared" si="6"/>
        <v>-1.25</v>
      </c>
      <c r="BZ11" s="329">
        <v>1.25</v>
      </c>
      <c r="CA11" s="329"/>
      <c r="CB11" s="323">
        <f t="shared" si="7"/>
        <v>-1.25</v>
      </c>
      <c r="CC11" s="331">
        <v>1</v>
      </c>
      <c r="CD11" s="331"/>
      <c r="CE11" s="297">
        <f t="shared" si="8"/>
        <v>-1</v>
      </c>
      <c r="CF11" s="331">
        <v>1</v>
      </c>
      <c r="CG11" s="332"/>
      <c r="CH11" s="318">
        <f t="shared" si="9"/>
        <v>-1</v>
      </c>
      <c r="CI11" s="329">
        <v>3</v>
      </c>
      <c r="CJ11" s="329"/>
      <c r="CK11" s="303">
        <f t="shared" si="10"/>
        <v>-3</v>
      </c>
      <c r="CL11" s="341">
        <v>0.25</v>
      </c>
      <c r="CM11" s="341"/>
      <c r="CN11" s="325">
        <f t="shared" si="11"/>
        <v>-0.25</v>
      </c>
      <c r="CO11" s="297">
        <v>0</v>
      </c>
      <c r="CP11" s="297">
        <v>0</v>
      </c>
      <c r="CQ11" s="297">
        <v>0</v>
      </c>
      <c r="CR11" s="297"/>
      <c r="CS11" s="297"/>
      <c r="CT11" s="297">
        <f t="shared" si="12"/>
        <v>0</v>
      </c>
      <c r="CU11" s="329">
        <v>0</v>
      </c>
      <c r="CV11" s="329"/>
      <c r="CW11" s="330">
        <v>0</v>
      </c>
      <c r="CX11" s="297">
        <v>0</v>
      </c>
      <c r="CY11" s="297"/>
      <c r="CZ11" s="297">
        <f t="shared" si="13"/>
        <v>0</v>
      </c>
      <c r="DA11" s="309">
        <v>0.5</v>
      </c>
      <c r="DB11" s="333"/>
      <c r="DC11" s="312">
        <f t="shared" si="14"/>
        <v>-0.5</v>
      </c>
      <c r="DD11" s="329">
        <v>1</v>
      </c>
      <c r="DE11" s="329"/>
      <c r="DF11" s="319">
        <f t="shared" si="15"/>
        <v>-1</v>
      </c>
      <c r="DG11" s="297">
        <v>0</v>
      </c>
      <c r="DH11" s="297"/>
      <c r="DI11" s="297">
        <v>0</v>
      </c>
      <c r="DJ11" s="326" t="e">
        <f>DD11+DA11+CX11+CU11+CR11+CO11+CL11+CI11+CF11+CC11+BZ11+BW11+BT11+BQ11+BN11+BK11+BH11+BE11+BB11+AY11+AV11+AS11+AP11+AM11+AJ11+AG11+AD11+AA11+X11+U11+R11+O11+L11++#REF!+F11+C11</f>
        <v>#VALUE!</v>
      </c>
      <c r="DK11" s="326">
        <f t="shared" si="0"/>
        <v>0</v>
      </c>
      <c r="DL11" s="327" t="e">
        <f t="shared" si="16"/>
        <v>#VALUE!</v>
      </c>
    </row>
    <row r="12" spans="1:116" ht="30" x14ac:dyDescent="0.25">
      <c r="A12" s="237">
        <v>2</v>
      </c>
      <c r="B12" s="371" t="s">
        <v>525</v>
      </c>
      <c r="C12" s="328">
        <v>3</v>
      </c>
      <c r="D12" s="329"/>
      <c r="E12" s="299">
        <v>0</v>
      </c>
      <c r="F12" s="297">
        <v>1</v>
      </c>
      <c r="G12" s="297"/>
      <c r="H12" s="301">
        <f t="shared" si="1"/>
        <v>-1</v>
      </c>
      <c r="I12" s="784">
        <v>1</v>
      </c>
      <c r="J12" s="237"/>
      <c r="K12" s="785">
        <v>1</v>
      </c>
      <c r="L12" s="782">
        <v>2</v>
      </c>
      <c r="M12" s="784"/>
      <c r="N12" s="786">
        <v>0</v>
      </c>
      <c r="O12" s="331">
        <v>3</v>
      </c>
      <c r="P12" s="331"/>
      <c r="Q12" s="305">
        <v>0.93</v>
      </c>
      <c r="R12" s="307">
        <v>1</v>
      </c>
      <c r="S12" s="307"/>
      <c r="T12" s="307">
        <v>0</v>
      </c>
      <c r="U12" s="331">
        <v>2</v>
      </c>
      <c r="V12" s="331"/>
      <c r="W12" s="332">
        <v>0</v>
      </c>
      <c r="X12" s="309">
        <v>3</v>
      </c>
      <c r="Y12" s="333"/>
      <c r="Z12" s="333">
        <v>0</v>
      </c>
      <c r="AA12" s="297">
        <v>4</v>
      </c>
      <c r="AB12" s="297"/>
      <c r="AC12" s="310">
        <v>0.5</v>
      </c>
      <c r="AD12" s="297">
        <v>0</v>
      </c>
      <c r="AE12" s="297"/>
      <c r="AF12" s="297">
        <v>0</v>
      </c>
      <c r="AG12" s="329">
        <v>6</v>
      </c>
      <c r="AH12" s="330"/>
      <c r="AI12" s="301">
        <v>85</v>
      </c>
      <c r="AJ12" s="333">
        <v>5</v>
      </c>
      <c r="AK12" s="333"/>
      <c r="AL12" s="340">
        <v>0</v>
      </c>
      <c r="AM12" s="335">
        <v>8</v>
      </c>
      <c r="AN12" s="335"/>
      <c r="AO12" s="335">
        <v>-11.1</v>
      </c>
      <c r="AP12" s="297">
        <v>1</v>
      </c>
      <c r="AQ12" s="297"/>
      <c r="AR12" s="342">
        <v>1</v>
      </c>
      <c r="AS12" s="297">
        <v>0</v>
      </c>
      <c r="AT12" s="297"/>
      <c r="AU12" s="297">
        <v>0</v>
      </c>
      <c r="AV12" s="297">
        <v>0</v>
      </c>
      <c r="AW12" s="314"/>
      <c r="AX12" s="301">
        <v>0</v>
      </c>
      <c r="AY12" s="297">
        <v>3</v>
      </c>
      <c r="AZ12" s="316"/>
      <c r="BA12" s="301">
        <v>0</v>
      </c>
      <c r="BB12" s="297">
        <v>1</v>
      </c>
      <c r="BC12" s="297"/>
      <c r="BD12" s="301">
        <f t="shared" si="17"/>
        <v>-1</v>
      </c>
      <c r="BE12" s="331">
        <v>8</v>
      </c>
      <c r="BF12" s="331"/>
      <c r="BG12" s="318">
        <f t="shared" si="2"/>
        <v>-8</v>
      </c>
      <c r="BH12" s="329">
        <v>2</v>
      </c>
      <c r="BI12" s="329"/>
      <c r="BJ12" s="297">
        <f t="shared" si="3"/>
        <v>-2</v>
      </c>
      <c r="BK12" s="329">
        <v>1</v>
      </c>
      <c r="BL12" s="329"/>
      <c r="BM12" s="319">
        <f t="shared" si="4"/>
        <v>-1</v>
      </c>
      <c r="BN12" s="297">
        <v>1</v>
      </c>
      <c r="BO12" s="297"/>
      <c r="BP12" s="297">
        <v>0</v>
      </c>
      <c r="BQ12" s="329">
        <v>1</v>
      </c>
      <c r="BR12" s="329"/>
      <c r="BS12" s="320">
        <f t="shared" si="5"/>
        <v>-1</v>
      </c>
      <c r="BT12" s="297">
        <v>1</v>
      </c>
      <c r="BU12" s="297"/>
      <c r="BV12" s="297">
        <v>0</v>
      </c>
      <c r="BW12" s="337">
        <v>5</v>
      </c>
      <c r="BX12" s="337"/>
      <c r="BY12" s="301">
        <f t="shared" si="6"/>
        <v>-5</v>
      </c>
      <c r="BZ12" s="329">
        <v>4</v>
      </c>
      <c r="CA12" s="329"/>
      <c r="CB12" s="323">
        <f t="shared" si="7"/>
        <v>-4</v>
      </c>
      <c r="CC12" s="331">
        <v>3</v>
      </c>
      <c r="CD12" s="331"/>
      <c r="CE12" s="297">
        <f t="shared" si="8"/>
        <v>-3</v>
      </c>
      <c r="CF12" s="331">
        <v>6</v>
      </c>
      <c r="CG12" s="332"/>
      <c r="CH12" s="318">
        <f t="shared" si="9"/>
        <v>-6</v>
      </c>
      <c r="CI12" s="329">
        <v>3</v>
      </c>
      <c r="CJ12" s="329"/>
      <c r="CK12" s="303">
        <f t="shared" si="10"/>
        <v>-3</v>
      </c>
      <c r="CL12" s="314">
        <v>3</v>
      </c>
      <c r="CM12" s="314"/>
      <c r="CN12" s="325">
        <f t="shared" si="11"/>
        <v>-3</v>
      </c>
      <c r="CO12" s="297">
        <v>0</v>
      </c>
      <c r="CP12" s="297">
        <v>0</v>
      </c>
      <c r="CQ12" s="297">
        <v>0</v>
      </c>
      <c r="CR12" s="297">
        <v>1</v>
      </c>
      <c r="CS12" s="297"/>
      <c r="CT12" s="297">
        <f t="shared" si="12"/>
        <v>-1</v>
      </c>
      <c r="CU12" s="329">
        <v>2</v>
      </c>
      <c r="CV12" s="329"/>
      <c r="CW12" s="330">
        <v>0</v>
      </c>
      <c r="CX12" s="297">
        <v>0</v>
      </c>
      <c r="CY12" s="297"/>
      <c r="CZ12" s="297">
        <f t="shared" si="13"/>
        <v>0</v>
      </c>
      <c r="DA12" s="309">
        <v>2</v>
      </c>
      <c r="DB12" s="333"/>
      <c r="DC12" s="312">
        <f t="shared" si="14"/>
        <v>-2</v>
      </c>
      <c r="DD12" s="329">
        <v>2</v>
      </c>
      <c r="DE12" s="329"/>
      <c r="DF12" s="319">
        <f t="shared" si="15"/>
        <v>-2</v>
      </c>
      <c r="DG12" s="297">
        <v>0</v>
      </c>
      <c r="DH12" s="297"/>
      <c r="DI12" s="297">
        <v>0</v>
      </c>
      <c r="DJ12" s="326" t="e">
        <f>DD12+DA12+CX12+CU12+CR12+CO12+CL12+CI12+CF12+CC12+BZ12+BW12+BT12+BQ12+BN12+BK12+BH12+BE12+BB12+AY12+AV12+AS12+AP12+AM12+AJ12+AG12+AD12+AA12+X12+U12+R12+O12+L12++#REF!+F12+C12</f>
        <v>#REF!</v>
      </c>
      <c r="DK12" s="326">
        <f t="shared" si="0"/>
        <v>1</v>
      </c>
      <c r="DL12" s="343" t="e">
        <f t="shared" si="16"/>
        <v>#REF!</v>
      </c>
    </row>
    <row r="13" spans="1:116" x14ac:dyDescent="0.25">
      <c r="A13" s="237"/>
      <c r="B13" s="371" t="s">
        <v>526</v>
      </c>
      <c r="C13" s="328">
        <v>1</v>
      </c>
      <c r="D13" s="329"/>
      <c r="E13" s="299">
        <v>0</v>
      </c>
      <c r="F13" s="297">
        <v>0</v>
      </c>
      <c r="G13" s="297"/>
      <c r="H13" s="301">
        <f t="shared" si="1"/>
        <v>0</v>
      </c>
      <c r="I13" s="784">
        <v>0</v>
      </c>
      <c r="J13" s="237"/>
      <c r="K13" s="785">
        <v>0</v>
      </c>
      <c r="L13" s="782">
        <v>0</v>
      </c>
      <c r="M13" s="784"/>
      <c r="N13" s="786">
        <v>0</v>
      </c>
      <c r="O13" s="331">
        <v>2</v>
      </c>
      <c r="P13" s="331"/>
      <c r="Q13" s="305">
        <v>0.93</v>
      </c>
      <c r="R13" s="307">
        <v>0</v>
      </c>
      <c r="S13" s="307"/>
      <c r="T13" s="307">
        <v>0</v>
      </c>
      <c r="U13" s="331">
        <v>0</v>
      </c>
      <c r="V13" s="331"/>
      <c r="W13" s="332">
        <v>0</v>
      </c>
      <c r="X13" s="309">
        <v>0</v>
      </c>
      <c r="Y13" s="333"/>
      <c r="Z13" s="333">
        <v>0</v>
      </c>
      <c r="AA13" s="297">
        <v>0</v>
      </c>
      <c r="AB13" s="297"/>
      <c r="AC13" s="297">
        <v>0</v>
      </c>
      <c r="AD13" s="297">
        <v>0</v>
      </c>
      <c r="AE13" s="297"/>
      <c r="AF13" s="297">
        <v>0</v>
      </c>
      <c r="AG13" s="329">
        <v>4</v>
      </c>
      <c r="AH13" s="330"/>
      <c r="AI13" s="301">
        <v>0</v>
      </c>
      <c r="AJ13" s="333">
        <v>2</v>
      </c>
      <c r="AK13" s="333"/>
      <c r="AL13" s="340">
        <v>0</v>
      </c>
      <c r="AM13" s="335">
        <v>2</v>
      </c>
      <c r="AN13" s="335"/>
      <c r="AO13" s="335">
        <v>-33.299999999999997</v>
      </c>
      <c r="AP13" s="297">
        <v>0</v>
      </c>
      <c r="AQ13" s="297"/>
      <c r="AR13" s="301">
        <v>0</v>
      </c>
      <c r="AS13" s="297">
        <v>0</v>
      </c>
      <c r="AT13" s="297"/>
      <c r="AU13" s="297">
        <v>0</v>
      </c>
      <c r="AV13" s="314">
        <v>1</v>
      </c>
      <c r="AW13" s="341"/>
      <c r="AX13" s="301">
        <v>0</v>
      </c>
      <c r="AY13" s="297">
        <v>1</v>
      </c>
      <c r="AZ13" s="316"/>
      <c r="BA13" s="301">
        <v>0</v>
      </c>
      <c r="BB13" s="297"/>
      <c r="BC13" s="297"/>
      <c r="BD13" s="301">
        <f t="shared" si="17"/>
        <v>0</v>
      </c>
      <c r="BE13" s="331">
        <v>2</v>
      </c>
      <c r="BF13" s="331"/>
      <c r="BG13" s="318">
        <f t="shared" si="2"/>
        <v>-2</v>
      </c>
      <c r="BH13" s="329">
        <v>0</v>
      </c>
      <c r="BI13" s="329"/>
      <c r="BJ13" s="297">
        <f t="shared" si="3"/>
        <v>0</v>
      </c>
      <c r="BK13" s="329">
        <v>0</v>
      </c>
      <c r="BL13" s="329"/>
      <c r="BM13" s="319">
        <f t="shared" si="4"/>
        <v>0</v>
      </c>
      <c r="BN13" s="297">
        <v>1</v>
      </c>
      <c r="BO13" s="297"/>
      <c r="BP13" s="297">
        <v>0</v>
      </c>
      <c r="BQ13" s="329">
        <v>1</v>
      </c>
      <c r="BR13" s="329"/>
      <c r="BS13" s="320">
        <f t="shared" si="5"/>
        <v>-1</v>
      </c>
      <c r="BT13" s="314">
        <v>1</v>
      </c>
      <c r="BU13" s="314"/>
      <c r="BV13" s="297">
        <v>0</v>
      </c>
      <c r="BW13" s="337">
        <v>0</v>
      </c>
      <c r="BX13" s="337"/>
      <c r="BY13" s="301">
        <f t="shared" si="6"/>
        <v>0</v>
      </c>
      <c r="BZ13" s="329">
        <v>1</v>
      </c>
      <c r="CA13" s="329"/>
      <c r="CB13" s="323">
        <f t="shared" si="7"/>
        <v>-1</v>
      </c>
      <c r="CC13" s="331">
        <v>0</v>
      </c>
      <c r="CD13" s="331"/>
      <c r="CE13" s="297">
        <f t="shared" si="8"/>
        <v>0</v>
      </c>
      <c r="CF13" s="331">
        <v>1</v>
      </c>
      <c r="CG13" s="332"/>
      <c r="CH13" s="318">
        <f t="shared" si="9"/>
        <v>-1</v>
      </c>
      <c r="CI13" s="329">
        <v>1</v>
      </c>
      <c r="CJ13" s="329"/>
      <c r="CK13" s="303">
        <f t="shared" si="10"/>
        <v>-1</v>
      </c>
      <c r="CL13" s="341">
        <v>0</v>
      </c>
      <c r="CM13" s="341"/>
      <c r="CN13" s="325">
        <f t="shared" si="11"/>
        <v>0</v>
      </c>
      <c r="CO13" s="297">
        <v>0</v>
      </c>
      <c r="CP13" s="297">
        <v>0</v>
      </c>
      <c r="CQ13" s="297">
        <v>0</v>
      </c>
      <c r="CR13" s="297">
        <v>0</v>
      </c>
      <c r="CS13" s="297"/>
      <c r="CT13" s="297">
        <f t="shared" si="12"/>
        <v>0</v>
      </c>
      <c r="CU13" s="329">
        <v>2</v>
      </c>
      <c r="CV13" s="329"/>
      <c r="CW13" s="330">
        <v>0</v>
      </c>
      <c r="CX13" s="297">
        <v>0</v>
      </c>
      <c r="CY13" s="297"/>
      <c r="CZ13" s="297">
        <f t="shared" si="13"/>
        <v>0</v>
      </c>
      <c r="DA13" s="309">
        <v>0</v>
      </c>
      <c r="DB13" s="333"/>
      <c r="DC13" s="312">
        <f t="shared" si="14"/>
        <v>0</v>
      </c>
      <c r="DD13" s="329">
        <v>0</v>
      </c>
      <c r="DE13" s="329"/>
      <c r="DF13" s="319">
        <f t="shared" si="15"/>
        <v>0</v>
      </c>
      <c r="DG13" s="297">
        <v>0</v>
      </c>
      <c r="DH13" s="297"/>
      <c r="DI13" s="297">
        <v>0</v>
      </c>
      <c r="DJ13" s="326" t="e">
        <f>DD13+DA13+CX13+CU13+CR13+CO13+CL13+CI13+CF13+CC13+BZ13+BW13+BT13+BQ13+BN13+BK13+BH13+BE13+BB13+AY13+AV13+AS13+AP13+AM13+AJ13+AG13+AD13+AA13+X13+U13+R13+O13+L13++#REF!+F13+C13</f>
        <v>#REF!</v>
      </c>
      <c r="DK13" s="326">
        <f t="shared" si="0"/>
        <v>0</v>
      </c>
      <c r="DL13" s="343" t="e">
        <f t="shared" si="16"/>
        <v>#REF!</v>
      </c>
    </row>
    <row r="14" spans="1:116" ht="18.75" customHeight="1" x14ac:dyDescent="0.25">
      <c r="A14" s="237"/>
      <c r="B14" s="371" t="s">
        <v>527</v>
      </c>
      <c r="C14" s="328">
        <v>1</v>
      </c>
      <c r="D14" s="329"/>
      <c r="E14" s="299">
        <v>0</v>
      </c>
      <c r="F14" s="297">
        <v>1</v>
      </c>
      <c r="G14" s="297"/>
      <c r="H14" s="301">
        <f t="shared" si="1"/>
        <v>-1</v>
      </c>
      <c r="I14" s="784">
        <v>0</v>
      </c>
      <c r="J14" s="237"/>
      <c r="K14" s="785">
        <v>0</v>
      </c>
      <c r="L14" s="787">
        <v>2</v>
      </c>
      <c r="M14" s="784"/>
      <c r="N14" s="786">
        <v>0</v>
      </c>
      <c r="O14" s="331">
        <v>3</v>
      </c>
      <c r="P14" s="331"/>
      <c r="Q14" s="305">
        <v>0.93</v>
      </c>
      <c r="R14" s="307">
        <v>1</v>
      </c>
      <c r="S14" s="307"/>
      <c r="T14" s="307">
        <v>0</v>
      </c>
      <c r="U14" s="331">
        <v>2</v>
      </c>
      <c r="V14" s="331"/>
      <c r="W14" s="332">
        <v>0</v>
      </c>
      <c r="X14" s="309">
        <v>3</v>
      </c>
      <c r="Y14" s="333"/>
      <c r="Z14" s="333">
        <v>0</v>
      </c>
      <c r="AA14" s="297">
        <v>4</v>
      </c>
      <c r="AB14" s="297"/>
      <c r="AC14" s="297">
        <v>0</v>
      </c>
      <c r="AD14" s="297">
        <v>0</v>
      </c>
      <c r="AE14" s="297"/>
      <c r="AF14" s="297">
        <v>0</v>
      </c>
      <c r="AG14" s="329">
        <v>4</v>
      </c>
      <c r="AH14" s="330"/>
      <c r="AI14" s="301">
        <v>57</v>
      </c>
      <c r="AJ14" s="333">
        <v>5</v>
      </c>
      <c r="AK14" s="333"/>
      <c r="AL14" s="340">
        <v>0</v>
      </c>
      <c r="AM14" s="345">
        <v>4</v>
      </c>
      <c r="AN14" s="345"/>
      <c r="AO14" s="345">
        <v>-20</v>
      </c>
      <c r="AP14" s="297">
        <v>2</v>
      </c>
      <c r="AQ14" s="297"/>
      <c r="AR14" s="301">
        <v>0</v>
      </c>
      <c r="AS14" s="297">
        <v>0</v>
      </c>
      <c r="AT14" s="297"/>
      <c r="AU14" s="297">
        <v>0</v>
      </c>
      <c r="AV14" s="297">
        <v>1</v>
      </c>
      <c r="AW14" s="314"/>
      <c r="AX14" s="301">
        <v>0</v>
      </c>
      <c r="AY14" s="297">
        <v>3</v>
      </c>
      <c r="AZ14" s="316"/>
      <c r="BA14" s="301">
        <v>0</v>
      </c>
      <c r="BB14" s="297">
        <v>1</v>
      </c>
      <c r="BC14" s="297"/>
      <c r="BD14" s="301">
        <f t="shared" si="17"/>
        <v>-1</v>
      </c>
      <c r="BE14" s="331">
        <v>2</v>
      </c>
      <c r="BF14" s="331"/>
      <c r="BG14" s="318">
        <f t="shared" si="2"/>
        <v>-2</v>
      </c>
      <c r="BH14" s="329">
        <v>2</v>
      </c>
      <c r="BI14" s="329"/>
      <c r="BJ14" s="297">
        <f t="shared" si="3"/>
        <v>-2</v>
      </c>
      <c r="BK14" s="329">
        <v>1</v>
      </c>
      <c r="BL14" s="329"/>
      <c r="BM14" s="319">
        <f t="shared" si="4"/>
        <v>-1</v>
      </c>
      <c r="BN14" s="297">
        <v>1</v>
      </c>
      <c r="BO14" s="297"/>
      <c r="BP14" s="297">
        <v>0</v>
      </c>
      <c r="BQ14" s="329">
        <v>1</v>
      </c>
      <c r="BR14" s="329"/>
      <c r="BS14" s="320">
        <f t="shared" si="5"/>
        <v>-1</v>
      </c>
      <c r="BT14" s="346">
        <v>2</v>
      </c>
      <c r="BU14" s="346"/>
      <c r="BV14" s="297">
        <v>0</v>
      </c>
      <c r="BW14" s="337">
        <v>5</v>
      </c>
      <c r="BX14" s="337"/>
      <c r="BY14" s="301">
        <f t="shared" si="6"/>
        <v>-5</v>
      </c>
      <c r="BZ14" s="347">
        <v>4</v>
      </c>
      <c r="CA14" s="347"/>
      <c r="CB14" s="323">
        <f t="shared" si="7"/>
        <v>-4</v>
      </c>
      <c r="CC14" s="331">
        <v>3</v>
      </c>
      <c r="CD14" s="331"/>
      <c r="CE14" s="297">
        <f t="shared" si="8"/>
        <v>-3</v>
      </c>
      <c r="CF14" s="331">
        <v>6</v>
      </c>
      <c r="CG14" s="332"/>
      <c r="CH14" s="318">
        <f t="shared" si="9"/>
        <v>-6</v>
      </c>
      <c r="CI14" s="329">
        <v>3</v>
      </c>
      <c r="CJ14" s="329"/>
      <c r="CK14" s="303">
        <f t="shared" si="10"/>
        <v>-3</v>
      </c>
      <c r="CL14" s="314">
        <v>4</v>
      </c>
      <c r="CM14" s="314"/>
      <c r="CN14" s="325">
        <f t="shared" si="11"/>
        <v>-4</v>
      </c>
      <c r="CO14" s="297">
        <v>0</v>
      </c>
      <c r="CP14" s="297">
        <v>0</v>
      </c>
      <c r="CQ14" s="297">
        <v>0</v>
      </c>
      <c r="CR14" s="297">
        <v>1</v>
      </c>
      <c r="CS14" s="297"/>
      <c r="CT14" s="297">
        <f t="shared" si="12"/>
        <v>-1</v>
      </c>
      <c r="CU14" s="329">
        <v>2</v>
      </c>
      <c r="CV14" s="329"/>
      <c r="CW14" s="330">
        <v>0</v>
      </c>
      <c r="CX14" s="297">
        <v>0</v>
      </c>
      <c r="CY14" s="297"/>
      <c r="CZ14" s="297">
        <f t="shared" si="13"/>
        <v>0</v>
      </c>
      <c r="DA14" s="309">
        <v>2</v>
      </c>
      <c r="DB14" s="333"/>
      <c r="DC14" s="312">
        <f t="shared" si="14"/>
        <v>-2</v>
      </c>
      <c r="DD14" s="329">
        <v>2</v>
      </c>
      <c r="DE14" s="329"/>
      <c r="DF14" s="319">
        <f t="shared" si="15"/>
        <v>-2</v>
      </c>
      <c r="DG14" s="297">
        <v>0</v>
      </c>
      <c r="DH14" s="297"/>
      <c r="DI14" s="297">
        <v>0</v>
      </c>
      <c r="DJ14" s="326" t="e">
        <f>DD14+DA14+CX14+CU14+CR14+CO14+CL14+CI14+CF14+CC14+BZ14+BW14+BT14+BQ14+BN14+BK14+BH14+BE14+BB14+AY14+AV14+AS14+AP14+AM14+AJ14+AG14+AD14+AA14+X14+U14+R14+O14+L14++#REF!+F14+C14</f>
        <v>#REF!</v>
      </c>
      <c r="DK14" s="326">
        <f t="shared" si="0"/>
        <v>0</v>
      </c>
      <c r="DL14" s="327" t="e">
        <f t="shared" si="16"/>
        <v>#REF!</v>
      </c>
    </row>
    <row r="15" spans="1:116" ht="21.75" customHeight="1" x14ac:dyDescent="0.25">
      <c r="A15" s="237"/>
      <c r="B15" s="371" t="s">
        <v>528</v>
      </c>
      <c r="C15" s="328">
        <v>1</v>
      </c>
      <c r="D15" s="329"/>
      <c r="E15" s="299">
        <v>0</v>
      </c>
      <c r="F15" s="297">
        <v>0</v>
      </c>
      <c r="G15" s="297"/>
      <c r="H15" s="301">
        <f t="shared" si="1"/>
        <v>0</v>
      </c>
      <c r="I15" s="784">
        <v>0</v>
      </c>
      <c r="J15" s="237"/>
      <c r="K15" s="785">
        <v>0</v>
      </c>
      <c r="L15" s="783">
        <v>0</v>
      </c>
      <c r="M15" s="788"/>
      <c r="N15" s="786">
        <v>0</v>
      </c>
      <c r="O15" s="331">
        <v>1.08</v>
      </c>
      <c r="P15" s="331"/>
      <c r="Q15" s="305">
        <v>0.93</v>
      </c>
      <c r="R15" s="306">
        <v>1.75</v>
      </c>
      <c r="S15" s="306"/>
      <c r="T15" s="348">
        <v>0</v>
      </c>
      <c r="U15" s="331">
        <v>1</v>
      </c>
      <c r="V15" s="331"/>
      <c r="W15" s="332">
        <v>0</v>
      </c>
      <c r="X15" s="333">
        <v>0.66</v>
      </c>
      <c r="Y15" s="333"/>
      <c r="Z15" s="333">
        <v>0</v>
      </c>
      <c r="AA15" s="218">
        <v>0.75</v>
      </c>
      <c r="AB15" s="9"/>
      <c r="AC15" s="297">
        <v>0</v>
      </c>
      <c r="AD15" s="297">
        <v>0</v>
      </c>
      <c r="AE15" s="297"/>
      <c r="AF15" s="297">
        <v>0</v>
      </c>
      <c r="AG15" s="297">
        <v>0</v>
      </c>
      <c r="AH15" s="297"/>
      <c r="AI15" s="301">
        <v>0</v>
      </c>
      <c r="AJ15" s="333">
        <v>1.5</v>
      </c>
      <c r="AK15" s="333"/>
      <c r="AL15" s="340">
        <v>10</v>
      </c>
      <c r="AM15" s="349">
        <v>7.09</v>
      </c>
      <c r="AN15" s="349"/>
      <c r="AO15" s="349">
        <v>5.8</v>
      </c>
      <c r="AP15" s="297"/>
      <c r="AQ15" s="297"/>
      <c r="AR15" s="297"/>
      <c r="AS15" s="297">
        <v>0</v>
      </c>
      <c r="AT15" s="297"/>
      <c r="AU15" s="297">
        <v>0</v>
      </c>
      <c r="AV15" s="310">
        <v>1</v>
      </c>
      <c r="AW15" s="310"/>
      <c r="AX15" s="301">
        <v>0</v>
      </c>
      <c r="AY15" s="297">
        <v>1.17</v>
      </c>
      <c r="AZ15" s="316"/>
      <c r="BA15" s="301">
        <v>0</v>
      </c>
      <c r="BB15" s="297">
        <v>100</v>
      </c>
      <c r="BC15" s="297"/>
      <c r="BD15" s="301">
        <f t="shared" si="17"/>
        <v>-100</v>
      </c>
      <c r="BE15" s="331">
        <v>1.1000000000000001</v>
      </c>
      <c r="BF15" s="331"/>
      <c r="BG15" s="318">
        <f t="shared" si="2"/>
        <v>-1.1000000000000001</v>
      </c>
      <c r="BH15" s="329">
        <v>1.25</v>
      </c>
      <c r="BI15" s="329"/>
      <c r="BJ15" s="297">
        <f t="shared" si="3"/>
        <v>-1.25</v>
      </c>
      <c r="BK15" s="329">
        <v>0</v>
      </c>
      <c r="BL15" s="329"/>
      <c r="BM15" s="319">
        <f t="shared" si="4"/>
        <v>0</v>
      </c>
      <c r="BN15" s="310">
        <v>0.25</v>
      </c>
      <c r="BO15" s="348"/>
      <c r="BP15" s="297">
        <v>0</v>
      </c>
      <c r="BQ15" s="329">
        <v>1.5</v>
      </c>
      <c r="BR15" s="329"/>
      <c r="BS15" s="320">
        <f t="shared" si="5"/>
        <v>-1.5</v>
      </c>
      <c r="BT15" s="310">
        <v>0.8</v>
      </c>
      <c r="BU15" s="310"/>
      <c r="BV15" s="300">
        <f>80/57*100-100</f>
        <v>40.350877192982438</v>
      </c>
      <c r="BW15" s="337">
        <v>1.05</v>
      </c>
      <c r="BX15" s="337"/>
      <c r="BY15" s="301">
        <f t="shared" si="6"/>
        <v>-1.05</v>
      </c>
      <c r="BZ15" s="329">
        <v>1.19</v>
      </c>
      <c r="CA15" s="329"/>
      <c r="CB15" s="323">
        <f t="shared" si="7"/>
        <v>-1.19</v>
      </c>
      <c r="CC15" s="331">
        <v>0</v>
      </c>
      <c r="CD15" s="331"/>
      <c r="CE15" s="297">
        <f t="shared" si="8"/>
        <v>0</v>
      </c>
      <c r="CF15" s="331">
        <v>1</v>
      </c>
      <c r="CG15" s="332"/>
      <c r="CH15" s="318">
        <f t="shared" si="9"/>
        <v>-1</v>
      </c>
      <c r="CI15" s="351">
        <v>0.33</v>
      </c>
      <c r="CJ15" s="351"/>
      <c r="CK15" s="303">
        <f t="shared" si="10"/>
        <v>-0.33</v>
      </c>
      <c r="CL15" s="297">
        <v>1.25</v>
      </c>
      <c r="CM15" s="297"/>
      <c r="CN15" s="325">
        <f t="shared" si="11"/>
        <v>-1.25</v>
      </c>
      <c r="CO15" s="297">
        <v>0</v>
      </c>
      <c r="CP15" s="297">
        <v>0</v>
      </c>
      <c r="CQ15" s="297">
        <v>0</v>
      </c>
      <c r="CR15" s="297">
        <v>0</v>
      </c>
      <c r="CS15" s="297"/>
      <c r="CT15" s="297">
        <f t="shared" si="12"/>
        <v>0</v>
      </c>
      <c r="CU15" s="329">
        <v>0</v>
      </c>
      <c r="CV15" s="329"/>
      <c r="CW15" s="330">
        <v>0.5</v>
      </c>
      <c r="CX15" s="297">
        <v>0</v>
      </c>
      <c r="CY15" s="297"/>
      <c r="CZ15" s="297">
        <f t="shared" si="13"/>
        <v>0</v>
      </c>
      <c r="DA15" s="309">
        <v>1.25</v>
      </c>
      <c r="DB15" s="333"/>
      <c r="DC15" s="312">
        <f t="shared" si="14"/>
        <v>-1.25</v>
      </c>
      <c r="DD15" s="329">
        <v>0</v>
      </c>
      <c r="DE15" s="329"/>
      <c r="DF15" s="319">
        <f t="shared" si="15"/>
        <v>0</v>
      </c>
      <c r="DG15" s="297">
        <v>0</v>
      </c>
      <c r="DH15" s="297"/>
      <c r="DI15" s="297">
        <v>0</v>
      </c>
      <c r="DJ15" s="326" t="e">
        <f>DD15+DA15+CX15+CU15+CR15+CO15+CL15+CI15+CF15+CC15+BZ15+BW15+BT15+BQ15+BN15+BK15+BH15+BE15+BB15+AY15+AV15+AS15+AP15+AM15+AJ15+AG15+AD15+AA15+X15+U15+R15+O15+L15++#REF!+F15+C15</f>
        <v>#REF!</v>
      </c>
      <c r="DK15" s="326">
        <f t="shared" si="0"/>
        <v>0</v>
      </c>
      <c r="DL15" s="327" t="e">
        <f t="shared" si="16"/>
        <v>#REF!</v>
      </c>
    </row>
    <row r="16" spans="1:116" x14ac:dyDescent="0.25">
      <c r="J16" s="215"/>
      <c r="AJ16" s="240"/>
      <c r="AM16" s="352"/>
      <c r="AN16" s="353"/>
      <c r="AO16" s="352"/>
    </row>
    <row r="17" spans="2:41" x14ac:dyDescent="0.25">
      <c r="J17" s="215"/>
      <c r="AJ17" s="240"/>
      <c r="AM17" s="352"/>
      <c r="AN17" s="354"/>
      <c r="AO17" s="352"/>
    </row>
    <row r="18" spans="2:41" x14ac:dyDescent="0.25">
      <c r="B18" s="355"/>
      <c r="C18" s="355"/>
      <c r="D18" s="355"/>
      <c r="E18" s="355"/>
      <c r="F18" s="355"/>
      <c r="G18" s="355"/>
      <c r="H18" s="355"/>
      <c r="I18" s="355"/>
      <c r="J18" s="356"/>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240"/>
    </row>
    <row r="19" spans="2:41" x14ac:dyDescent="0.25">
      <c r="J19" s="215"/>
      <c r="AJ19" s="240"/>
    </row>
    <row r="20" spans="2:41" x14ac:dyDescent="0.25">
      <c r="J20" s="215"/>
      <c r="AJ20" s="240"/>
    </row>
    <row r="21" spans="2:41" x14ac:dyDescent="0.25">
      <c r="J21" s="215"/>
      <c r="AJ21" s="240"/>
    </row>
    <row r="22" spans="2:41" x14ac:dyDescent="0.25">
      <c r="J22" s="215"/>
      <c r="AJ22" s="240"/>
    </row>
    <row r="23" spans="2:41" x14ac:dyDescent="0.25">
      <c r="J23" s="215"/>
      <c r="AJ23" s="240"/>
    </row>
    <row r="24" spans="2:41" x14ac:dyDescent="0.25">
      <c r="J24" s="215"/>
      <c r="AJ24" s="88"/>
    </row>
    <row r="25" spans="2:41" x14ac:dyDescent="0.25">
      <c r="J25" s="215"/>
      <c r="AJ25" s="173"/>
    </row>
    <row r="26" spans="2:41" x14ac:dyDescent="0.25">
      <c r="J26" s="215"/>
      <c r="AJ26" s="357"/>
    </row>
    <row r="27" spans="2:41" x14ac:dyDescent="0.25">
      <c r="J27" s="215"/>
      <c r="AJ27" s="173"/>
    </row>
    <row r="28" spans="2:41" x14ac:dyDescent="0.25">
      <c r="J28" s="215"/>
      <c r="AJ28" s="240"/>
    </row>
    <row r="29" spans="2:41" x14ac:dyDescent="0.25">
      <c r="J29" s="215"/>
      <c r="AJ29" s="240"/>
    </row>
    <row r="30" spans="2:41" x14ac:dyDescent="0.25">
      <c r="J30" s="215"/>
      <c r="AJ30" s="357"/>
    </row>
    <row r="31" spans="2:41" x14ac:dyDescent="0.25">
      <c r="J31" s="215"/>
      <c r="AJ31" s="357"/>
    </row>
    <row r="32" spans="2:41" x14ac:dyDescent="0.25">
      <c r="J32" s="215"/>
      <c r="AJ32" s="357"/>
    </row>
    <row r="33" spans="10:36" x14ac:dyDescent="0.25">
      <c r="J33" s="215"/>
      <c r="AJ33" s="357"/>
    </row>
    <row r="34" spans="10:36" x14ac:dyDescent="0.25">
      <c r="J34" s="215"/>
    </row>
    <row r="35" spans="10:36" x14ac:dyDescent="0.25">
      <c r="J35" s="215"/>
    </row>
    <row r="36" spans="10:36" x14ac:dyDescent="0.25">
      <c r="J36" s="215"/>
    </row>
    <row r="37" spans="10:36" x14ac:dyDescent="0.25">
      <c r="J37" s="215"/>
    </row>
    <row r="38" spans="10:36" x14ac:dyDescent="0.25">
      <c r="J38" s="215"/>
    </row>
    <row r="39" spans="10:36" x14ac:dyDescent="0.25">
      <c r="J39" s="215"/>
    </row>
    <row r="40" spans="10:36" x14ac:dyDescent="0.25">
      <c r="J40" s="215"/>
    </row>
    <row r="41" spans="10:36" x14ac:dyDescent="0.25">
      <c r="J41" s="215"/>
    </row>
    <row r="42" spans="10:36" x14ac:dyDescent="0.25">
      <c r="J42" s="215"/>
    </row>
    <row r="43" spans="10:36" x14ac:dyDescent="0.25">
      <c r="J43" s="215"/>
    </row>
    <row r="44" spans="10:36" x14ac:dyDescent="0.25">
      <c r="J44" s="215"/>
    </row>
    <row r="45" spans="10:36" x14ac:dyDescent="0.25">
      <c r="J45" s="215"/>
    </row>
    <row r="46" spans="10:36" x14ac:dyDescent="0.25">
      <c r="J46" s="215"/>
    </row>
    <row r="47" spans="10:36" x14ac:dyDescent="0.25">
      <c r="J47" s="215"/>
    </row>
    <row r="48" spans="10:36" x14ac:dyDescent="0.25">
      <c r="J48" s="215"/>
    </row>
    <row r="49" spans="10:10" x14ac:dyDescent="0.25">
      <c r="J49" s="215"/>
    </row>
    <row r="50" spans="10:10" x14ac:dyDescent="0.25">
      <c r="J50" s="215"/>
    </row>
    <row r="51" spans="10:10" x14ac:dyDescent="0.25">
      <c r="J51" s="215"/>
    </row>
    <row r="52" spans="10:10" x14ac:dyDescent="0.25">
      <c r="J52" s="215"/>
    </row>
    <row r="53" spans="10:10" x14ac:dyDescent="0.25">
      <c r="J53" s="215"/>
    </row>
    <row r="54" spans="10:10" x14ac:dyDescent="0.25">
      <c r="J54" s="215"/>
    </row>
    <row r="55" spans="10:10" x14ac:dyDescent="0.25">
      <c r="J55" s="215"/>
    </row>
    <row r="56" spans="10:10" x14ac:dyDescent="0.25">
      <c r="J56" s="215"/>
    </row>
    <row r="57" spans="10:10" x14ac:dyDescent="0.25">
      <c r="J57" s="215"/>
    </row>
    <row r="58" spans="10:10" x14ac:dyDescent="0.25">
      <c r="J58" s="215"/>
    </row>
    <row r="59" spans="10:10" x14ac:dyDescent="0.25">
      <c r="J59" s="215"/>
    </row>
    <row r="60" spans="10:10" x14ac:dyDescent="0.25">
      <c r="J60" s="215"/>
    </row>
    <row r="61" spans="10:10" x14ac:dyDescent="0.25">
      <c r="J61" s="215"/>
    </row>
    <row r="62" spans="10:10" x14ac:dyDescent="0.25">
      <c r="J62" s="215"/>
    </row>
  </sheetData>
  <mergeCells count="40">
    <mergeCell ref="B7:B8"/>
    <mergeCell ref="A7:A8"/>
    <mergeCell ref="C7:E7"/>
    <mergeCell ref="F7:H7"/>
    <mergeCell ref="I7:K7"/>
    <mergeCell ref="L7:N7"/>
    <mergeCell ref="O7:Q7"/>
    <mergeCell ref="R7:T7"/>
    <mergeCell ref="U7:W7"/>
    <mergeCell ref="X7:Z7"/>
    <mergeCell ref="AA7:AC7"/>
    <mergeCell ref="AD7:AF7"/>
    <mergeCell ref="AG7:AI7"/>
    <mergeCell ref="AJ7:AL7"/>
    <mergeCell ref="AM7:AO7"/>
    <mergeCell ref="AP7:AR7"/>
    <mergeCell ref="AS7:AU7"/>
    <mergeCell ref="AV7:AX7"/>
    <mergeCell ref="AY7:BA7"/>
    <mergeCell ref="BB7:BD7"/>
    <mergeCell ref="BE7:BG7"/>
    <mergeCell ref="BH7:BJ7"/>
    <mergeCell ref="BK7:BM7"/>
    <mergeCell ref="BN7:BP7"/>
    <mergeCell ref="BQ7:BS7"/>
    <mergeCell ref="BT7:BV7"/>
    <mergeCell ref="BW7:BY7"/>
    <mergeCell ref="BZ7:CB7"/>
    <mergeCell ref="CC7:CE7"/>
    <mergeCell ref="CF7:CH7"/>
    <mergeCell ref="CI7:CK7"/>
    <mergeCell ref="CL7:CN7"/>
    <mergeCell ref="DD7:DF7"/>
    <mergeCell ref="DG7:DI7"/>
    <mergeCell ref="DJ7:DL7"/>
    <mergeCell ref="CO7:CQ7"/>
    <mergeCell ref="CR7:CT7"/>
    <mergeCell ref="CU7:CW7"/>
    <mergeCell ref="CX7:CZ7"/>
    <mergeCell ref="DA7:DC7"/>
  </mergeCells>
  <pageMargins left="0.70078740157480324" right="0.70078740157480324" top="0.75196850393700776" bottom="0.75196850393700776" header="0.3" footer="0.3"/>
  <pageSetup paperSize="9" orientation="landscape" useFirstPageNumber="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160"/>
  <sheetViews>
    <sheetView workbookViewId="0">
      <pane xSplit="3" ySplit="7" topLeftCell="D95" activePane="bottomRight" state="frozen"/>
      <selection activeCell="B7" sqref="B7:J7"/>
      <selection pane="topRight"/>
      <selection pane="bottomLeft"/>
      <selection pane="bottomRight" activeCell="I8" sqref="I8"/>
    </sheetView>
  </sheetViews>
  <sheetFormatPr defaultRowHeight="15" x14ac:dyDescent="0.25"/>
  <cols>
    <col min="1" max="1" width="1.85546875" customWidth="1"/>
    <col min="2" max="2" width="6.85546875" bestFit="1" customWidth="1"/>
    <col min="3" max="3" width="45.28515625" customWidth="1"/>
    <col min="4" max="4" width="48.140625" customWidth="1"/>
    <col min="5" max="5" width="36.7109375" customWidth="1"/>
    <col min="6" max="6" width="19" customWidth="1"/>
    <col min="7" max="7" width="20.7109375" style="198" customWidth="1"/>
    <col min="8" max="8" width="19.5703125" style="198" customWidth="1"/>
    <col min="9" max="9" width="29.7109375" bestFit="1" customWidth="1"/>
    <col min="10" max="10" width="33.42578125" customWidth="1"/>
  </cols>
  <sheetData>
    <row r="3" spans="2:10" x14ac:dyDescent="0.25">
      <c r="B3" s="1270" t="s">
        <v>529</v>
      </c>
      <c r="C3" s="1270"/>
      <c r="D3" s="1291"/>
      <c r="E3" s="1291"/>
      <c r="F3" s="1291"/>
      <c r="G3" s="1291"/>
      <c r="H3" s="1291"/>
      <c r="I3" s="1291"/>
    </row>
    <row r="5" spans="2:10" x14ac:dyDescent="0.25">
      <c r="B5" s="1292" t="s">
        <v>530</v>
      </c>
      <c r="C5" s="1292"/>
      <c r="D5" s="1292"/>
      <c r="E5" s="1292"/>
      <c r="F5" s="1292"/>
      <c r="G5" s="1293"/>
      <c r="H5" s="1293"/>
      <c r="I5" s="1292"/>
    </row>
    <row r="6" spans="2:10" x14ac:dyDescent="0.25">
      <c r="B6" s="289"/>
      <c r="C6" s="289"/>
    </row>
    <row r="7" spans="2:10" ht="113.25" customHeight="1" x14ac:dyDescent="0.25">
      <c r="B7" s="358" t="s">
        <v>0</v>
      </c>
      <c r="C7" s="358" t="s">
        <v>371</v>
      </c>
      <c r="D7" s="358" t="s">
        <v>531</v>
      </c>
      <c r="E7" s="358" t="s">
        <v>532</v>
      </c>
      <c r="F7" s="358" t="s">
        <v>533</v>
      </c>
      <c r="G7" s="358" t="s">
        <v>534</v>
      </c>
      <c r="H7" s="358" t="s">
        <v>535</v>
      </c>
      <c r="I7" s="358" t="s">
        <v>536</v>
      </c>
      <c r="J7" s="359" t="s">
        <v>537</v>
      </c>
    </row>
    <row r="8" spans="2:10" ht="45" x14ac:dyDescent="0.25">
      <c r="B8" s="246"/>
      <c r="C8" s="360" t="s">
        <v>27</v>
      </c>
      <c r="D8" s="361" t="s">
        <v>538</v>
      </c>
      <c r="E8" s="362" t="s">
        <v>539</v>
      </c>
      <c r="F8" s="362" t="s">
        <v>540</v>
      </c>
      <c r="G8" s="363" t="s">
        <v>541</v>
      </c>
      <c r="H8" s="363" t="s">
        <v>542</v>
      </c>
      <c r="I8" s="364" t="s">
        <v>543</v>
      </c>
      <c r="J8" s="365" t="s">
        <v>544</v>
      </c>
    </row>
    <row r="9" spans="2:10" x14ac:dyDescent="0.25">
      <c r="B9" s="246"/>
      <c r="C9" s="360"/>
      <c r="D9" s="366" t="s">
        <v>545</v>
      </c>
      <c r="E9" s="367" t="s">
        <v>539</v>
      </c>
      <c r="F9" s="367" t="s">
        <v>546</v>
      </c>
      <c r="G9" s="368" t="s">
        <v>139</v>
      </c>
      <c r="H9" s="368" t="s">
        <v>542</v>
      </c>
      <c r="I9" s="369" t="s">
        <v>543</v>
      </c>
      <c r="J9" s="370" t="s">
        <v>11</v>
      </c>
    </row>
    <row r="10" spans="2:10" x14ac:dyDescent="0.25">
      <c r="B10" s="246"/>
      <c r="C10" s="360"/>
      <c r="D10" s="366" t="s">
        <v>547</v>
      </c>
      <c r="E10" s="367" t="s">
        <v>539</v>
      </c>
      <c r="F10" s="367" t="s">
        <v>548</v>
      </c>
      <c r="G10" s="368" t="s">
        <v>549</v>
      </c>
      <c r="H10" s="368" t="s">
        <v>542</v>
      </c>
      <c r="I10" s="369" t="s">
        <v>543</v>
      </c>
      <c r="J10" s="370" t="s">
        <v>11</v>
      </c>
    </row>
    <row r="11" spans="2:10" x14ac:dyDescent="0.25">
      <c r="B11" s="246"/>
      <c r="C11" s="360"/>
      <c r="D11" s="246"/>
      <c r="E11" s="246"/>
      <c r="F11" s="246"/>
      <c r="G11" s="180"/>
      <c r="H11" s="180"/>
      <c r="I11" s="371"/>
      <c r="J11" s="237"/>
    </row>
    <row r="12" spans="2:10" ht="45" x14ac:dyDescent="0.25">
      <c r="B12" s="246"/>
      <c r="C12" s="360" t="s">
        <v>28</v>
      </c>
      <c r="D12" s="246" t="s">
        <v>550</v>
      </c>
      <c r="E12" s="367" t="s">
        <v>539</v>
      </c>
      <c r="F12" s="246">
        <v>1</v>
      </c>
      <c r="G12" s="180">
        <v>2019</v>
      </c>
      <c r="H12" s="180"/>
      <c r="I12" s="372" t="s">
        <v>551</v>
      </c>
      <c r="J12" s="373" t="s">
        <v>552</v>
      </c>
    </row>
    <row r="13" spans="2:10" x14ac:dyDescent="0.25">
      <c r="B13" s="246"/>
      <c r="C13" s="360"/>
      <c r="D13" s="246" t="s">
        <v>553</v>
      </c>
      <c r="E13" s="246" t="s">
        <v>554</v>
      </c>
      <c r="F13" s="246">
        <v>7</v>
      </c>
      <c r="G13" s="180">
        <v>2023</v>
      </c>
      <c r="H13" s="180" t="s">
        <v>555</v>
      </c>
      <c r="I13" s="372" t="s">
        <v>551</v>
      </c>
      <c r="J13" s="237"/>
    </row>
    <row r="14" spans="2:10" x14ac:dyDescent="0.25">
      <c r="B14" s="246"/>
      <c r="C14" s="360"/>
      <c r="D14" s="246"/>
      <c r="E14" s="246"/>
      <c r="F14" s="246"/>
      <c r="G14" s="180"/>
      <c r="H14" s="180"/>
      <c r="I14" s="371"/>
      <c r="J14" s="237"/>
    </row>
    <row r="15" spans="2:10" x14ac:dyDescent="0.25">
      <c r="B15" s="246"/>
      <c r="C15" s="360"/>
      <c r="D15" s="246"/>
      <c r="E15" s="246"/>
      <c r="F15" s="246"/>
      <c r="G15" s="180"/>
      <c r="H15" s="180"/>
      <c r="I15" s="371"/>
      <c r="J15" s="237"/>
    </row>
    <row r="16" spans="2:10" ht="23.25" customHeight="1" x14ac:dyDescent="0.25">
      <c r="B16" s="246"/>
      <c r="C16" s="360" t="s">
        <v>29</v>
      </c>
      <c r="D16" s="374" t="s">
        <v>556</v>
      </c>
      <c r="E16" s="375" t="s">
        <v>557</v>
      </c>
      <c r="F16" s="375" t="s">
        <v>558</v>
      </c>
      <c r="G16" s="376">
        <v>2024</v>
      </c>
      <c r="H16" s="375" t="s">
        <v>559</v>
      </c>
      <c r="I16" s="377" t="s">
        <v>560</v>
      </c>
      <c r="J16" s="374" t="s">
        <v>561</v>
      </c>
    </row>
    <row r="17" spans="2:11" x14ac:dyDescent="0.25">
      <c r="B17" s="246"/>
      <c r="C17" s="360"/>
      <c r="D17" s="246"/>
      <c r="E17" s="246"/>
      <c r="F17" s="246"/>
      <c r="G17" s="180"/>
      <c r="H17" s="180"/>
      <c r="I17" s="371"/>
      <c r="J17" s="237"/>
    </row>
    <row r="18" spans="2:11" x14ac:dyDescent="0.25">
      <c r="B18" s="246"/>
      <c r="C18" s="360"/>
      <c r="D18" s="246"/>
      <c r="E18" s="246"/>
      <c r="F18" s="246"/>
      <c r="G18" s="180"/>
      <c r="H18" s="180"/>
      <c r="I18" s="371"/>
      <c r="J18" s="378"/>
    </row>
    <row r="19" spans="2:11" x14ac:dyDescent="0.25">
      <c r="B19" s="246"/>
      <c r="C19" s="360" t="s">
        <v>30</v>
      </c>
      <c r="D19" s="379" t="s">
        <v>562</v>
      </c>
      <c r="E19" s="361" t="s">
        <v>557</v>
      </c>
      <c r="F19" s="380">
        <v>20</v>
      </c>
      <c r="G19" s="363">
        <v>2020</v>
      </c>
      <c r="H19" s="381">
        <v>89044659807</v>
      </c>
      <c r="I19" s="382" t="s">
        <v>563</v>
      </c>
      <c r="J19" s="383" t="s">
        <v>562</v>
      </c>
    </row>
    <row r="20" spans="2:11" x14ac:dyDescent="0.25">
      <c r="B20" s="246"/>
      <c r="C20" s="360"/>
      <c r="D20" s="384" t="s">
        <v>564</v>
      </c>
      <c r="E20" s="366" t="s">
        <v>557</v>
      </c>
      <c r="F20" s="385">
        <v>10</v>
      </c>
      <c r="G20" s="368">
        <v>2023</v>
      </c>
      <c r="H20" s="386">
        <v>89224302992</v>
      </c>
      <c r="I20" s="387" t="s">
        <v>565</v>
      </c>
      <c r="J20" s="212" t="s">
        <v>11</v>
      </c>
    </row>
    <row r="21" spans="2:11" x14ac:dyDescent="0.25">
      <c r="B21" s="246"/>
      <c r="C21" s="360"/>
      <c r="D21" s="246"/>
      <c r="E21" s="246"/>
      <c r="F21" s="246"/>
      <c r="G21" s="180"/>
      <c r="H21" s="180"/>
      <c r="I21" s="371"/>
      <c r="J21" s="237"/>
    </row>
    <row r="22" spans="2:11" x14ac:dyDescent="0.25">
      <c r="B22" s="246"/>
      <c r="C22" s="360"/>
      <c r="D22" s="246"/>
      <c r="E22" s="246"/>
      <c r="F22" s="246"/>
      <c r="G22" s="180"/>
      <c r="H22" s="180"/>
      <c r="I22" s="371"/>
      <c r="J22" s="378"/>
    </row>
    <row r="23" spans="2:11" ht="36" x14ac:dyDescent="0.25">
      <c r="B23" s="388"/>
      <c r="C23" s="360" t="s">
        <v>31</v>
      </c>
      <c r="D23" s="389" t="s">
        <v>566</v>
      </c>
      <c r="E23" s="390" t="s">
        <v>557</v>
      </c>
      <c r="F23" s="390" t="s">
        <v>567</v>
      </c>
      <c r="G23" s="391" t="s">
        <v>568</v>
      </c>
      <c r="H23" s="392">
        <v>89505191545</v>
      </c>
      <c r="I23" s="393" t="s">
        <v>569</v>
      </c>
      <c r="J23" s="394" t="s">
        <v>570</v>
      </c>
      <c r="K23" s="395"/>
    </row>
    <row r="24" spans="2:11" ht="24.75" x14ac:dyDescent="0.25">
      <c r="B24" s="388"/>
      <c r="C24" s="360"/>
      <c r="D24" s="396" t="s">
        <v>571</v>
      </c>
      <c r="E24" s="397" t="s">
        <v>557</v>
      </c>
      <c r="F24" s="397" t="s">
        <v>572</v>
      </c>
      <c r="G24" s="398" t="s">
        <v>573</v>
      </c>
      <c r="H24" s="399">
        <v>89656546654</v>
      </c>
      <c r="I24" s="400" t="s">
        <v>574</v>
      </c>
      <c r="J24" s="397" t="s">
        <v>11</v>
      </c>
    </row>
    <row r="25" spans="2:11" ht="36" x14ac:dyDescent="0.25">
      <c r="B25" s="388"/>
      <c r="C25" s="360"/>
      <c r="D25" s="396" t="s">
        <v>575</v>
      </c>
      <c r="E25" s="397" t="s">
        <v>576</v>
      </c>
      <c r="F25" s="397" t="s">
        <v>567</v>
      </c>
      <c r="G25" s="401" t="s">
        <v>577</v>
      </c>
      <c r="H25" s="399">
        <v>89825886201</v>
      </c>
      <c r="I25" s="400" t="s">
        <v>578</v>
      </c>
      <c r="J25" s="401" t="s">
        <v>579</v>
      </c>
    </row>
    <row r="26" spans="2:11" x14ac:dyDescent="0.25">
      <c r="B26" s="388"/>
      <c r="C26" s="360"/>
      <c r="D26" s="402"/>
      <c r="E26" s="403"/>
      <c r="F26" s="402"/>
      <c r="G26" s="404" t="s">
        <v>580</v>
      </c>
      <c r="H26" s="404" t="s">
        <v>581</v>
      </c>
      <c r="I26" s="237"/>
      <c r="J26" s="237"/>
    </row>
    <row r="27" spans="2:11" x14ac:dyDescent="0.25">
      <c r="B27" s="405"/>
      <c r="C27" s="360" t="s">
        <v>32</v>
      </c>
      <c r="D27" s="388" t="s">
        <v>582</v>
      </c>
      <c r="E27" s="405" t="s">
        <v>557</v>
      </c>
      <c r="F27" s="405">
        <v>26</v>
      </c>
      <c r="G27" s="406">
        <v>2020</v>
      </c>
      <c r="H27" s="406">
        <v>89505124727</v>
      </c>
      <c r="I27" s="407" t="s">
        <v>583</v>
      </c>
      <c r="J27" s="237" t="s">
        <v>584</v>
      </c>
    </row>
    <row r="28" spans="2:11" x14ac:dyDescent="0.25">
      <c r="B28" s="405"/>
      <c r="C28" s="360"/>
      <c r="D28" s="388"/>
      <c r="E28" s="405"/>
      <c r="F28" s="405"/>
      <c r="G28" s="406"/>
      <c r="H28" s="406"/>
      <c r="I28" s="237"/>
      <c r="J28" s="237"/>
    </row>
    <row r="29" spans="2:11" x14ac:dyDescent="0.25">
      <c r="B29" s="405"/>
      <c r="C29" s="360"/>
      <c r="D29" s="388"/>
      <c r="E29" s="405"/>
      <c r="F29" s="405"/>
      <c r="G29" s="406"/>
      <c r="H29" s="406"/>
      <c r="I29" s="237"/>
      <c r="J29" s="237"/>
    </row>
    <row r="30" spans="2:11" x14ac:dyDescent="0.25">
      <c r="B30" s="405"/>
      <c r="C30" s="360" t="s">
        <v>33</v>
      </c>
      <c r="D30" s="408" t="s">
        <v>585</v>
      </c>
      <c r="E30" s="409" t="s">
        <v>586</v>
      </c>
      <c r="F30" s="410">
        <v>2</v>
      </c>
      <c r="G30" s="410">
        <v>2023</v>
      </c>
      <c r="H30" s="410">
        <v>79257862967</v>
      </c>
      <c r="I30" s="411" t="s">
        <v>587</v>
      </c>
      <c r="J30" s="409" t="s">
        <v>11</v>
      </c>
    </row>
    <row r="31" spans="2:11" x14ac:dyDescent="0.25">
      <c r="B31" s="405"/>
      <c r="C31" s="360"/>
      <c r="D31" s="412" t="s">
        <v>588</v>
      </c>
      <c r="E31" s="370" t="s">
        <v>557</v>
      </c>
      <c r="F31" s="413">
        <v>31</v>
      </c>
      <c r="G31" s="413">
        <v>2024</v>
      </c>
      <c r="H31" s="413">
        <v>79195324038</v>
      </c>
      <c r="I31" s="414" t="s">
        <v>589</v>
      </c>
      <c r="J31" s="413">
        <v>79195324038</v>
      </c>
    </row>
    <row r="32" spans="2:11" x14ac:dyDescent="0.25">
      <c r="B32" s="405"/>
      <c r="C32" s="360"/>
      <c r="D32" s="415" t="s">
        <v>590</v>
      </c>
      <c r="E32" s="370" t="s">
        <v>591</v>
      </c>
      <c r="F32" s="370" t="s">
        <v>592</v>
      </c>
      <c r="G32" s="416">
        <v>2020</v>
      </c>
      <c r="H32" s="416">
        <v>89088941049</v>
      </c>
      <c r="I32" s="414" t="s">
        <v>593</v>
      </c>
      <c r="J32" s="370" t="s">
        <v>11</v>
      </c>
    </row>
    <row r="33" spans="2:10" x14ac:dyDescent="0.25">
      <c r="B33" s="405"/>
      <c r="C33" s="360" t="s">
        <v>34</v>
      </c>
      <c r="D33" s="417" t="s">
        <v>594</v>
      </c>
      <c r="E33" s="418" t="s">
        <v>557</v>
      </c>
      <c r="F33" s="418">
        <v>11</v>
      </c>
      <c r="G33" s="418">
        <v>2023</v>
      </c>
      <c r="H33" s="418">
        <v>89124397309</v>
      </c>
      <c r="I33" s="419" t="s">
        <v>595</v>
      </c>
      <c r="J33" s="420" t="s">
        <v>596</v>
      </c>
    </row>
    <row r="34" spans="2:10" x14ac:dyDescent="0.25">
      <c r="B34" s="405"/>
      <c r="C34" s="360"/>
      <c r="D34" s="421" t="s">
        <v>597</v>
      </c>
      <c r="E34" s="169" t="s">
        <v>557</v>
      </c>
      <c r="F34" s="169">
        <v>1</v>
      </c>
      <c r="G34" s="169">
        <v>2023</v>
      </c>
      <c r="H34" s="169">
        <v>89825514931</v>
      </c>
      <c r="I34" s="414" t="s">
        <v>598</v>
      </c>
      <c r="J34" s="370" t="s">
        <v>11</v>
      </c>
    </row>
    <row r="35" spans="2:10" x14ac:dyDescent="0.25">
      <c r="B35" s="405"/>
      <c r="C35" s="360"/>
      <c r="D35" s="421" t="s">
        <v>599</v>
      </c>
      <c r="E35" s="169" t="s">
        <v>557</v>
      </c>
      <c r="F35" s="169">
        <v>2</v>
      </c>
      <c r="G35" s="169">
        <v>2022</v>
      </c>
      <c r="H35" s="169">
        <v>89224422050</v>
      </c>
      <c r="I35" s="422" t="s">
        <v>600</v>
      </c>
      <c r="J35" s="370" t="s">
        <v>11</v>
      </c>
    </row>
    <row r="36" spans="2:10" x14ac:dyDescent="0.25">
      <c r="B36" s="405"/>
      <c r="C36" s="360" t="s">
        <v>35</v>
      </c>
      <c r="D36" s="388" t="s">
        <v>601</v>
      </c>
      <c r="E36" s="423" t="s">
        <v>557</v>
      </c>
      <c r="F36" s="405">
        <v>11</v>
      </c>
      <c r="G36" s="406" t="s">
        <v>602</v>
      </c>
      <c r="H36" s="406" t="s">
        <v>603</v>
      </c>
      <c r="I36" s="407" t="s">
        <v>604</v>
      </c>
      <c r="J36" s="237" t="s">
        <v>605</v>
      </c>
    </row>
    <row r="37" spans="2:10" x14ac:dyDescent="0.25">
      <c r="B37" s="405"/>
      <c r="C37" s="360"/>
      <c r="D37" s="388" t="s">
        <v>606</v>
      </c>
      <c r="E37" s="405" t="s">
        <v>607</v>
      </c>
      <c r="F37" s="405">
        <v>12</v>
      </c>
      <c r="G37" s="406">
        <v>2024</v>
      </c>
      <c r="H37" s="406"/>
      <c r="I37" s="237"/>
      <c r="J37" s="237"/>
    </row>
    <row r="38" spans="2:10" x14ac:dyDescent="0.25">
      <c r="B38" s="405"/>
      <c r="C38" s="360"/>
      <c r="D38" s="424" t="s">
        <v>608</v>
      </c>
      <c r="E38" s="405" t="s">
        <v>539</v>
      </c>
      <c r="F38" s="405">
        <v>4</v>
      </c>
      <c r="G38" s="406">
        <v>2021</v>
      </c>
      <c r="H38" s="406"/>
      <c r="I38" s="237"/>
      <c r="J38" s="237"/>
    </row>
    <row r="39" spans="2:10" x14ac:dyDescent="0.25">
      <c r="B39" s="405"/>
      <c r="C39" s="360"/>
      <c r="D39" s="424" t="s">
        <v>609</v>
      </c>
      <c r="E39" s="405" t="s">
        <v>610</v>
      </c>
      <c r="F39" s="405"/>
      <c r="G39" s="406"/>
      <c r="H39" s="406"/>
      <c r="I39" s="237"/>
      <c r="J39" s="237"/>
    </row>
    <row r="40" spans="2:10" x14ac:dyDescent="0.25">
      <c r="B40" s="405"/>
      <c r="C40" s="360"/>
      <c r="D40" s="388" t="s">
        <v>611</v>
      </c>
      <c r="E40" s="405" t="s">
        <v>557</v>
      </c>
      <c r="F40" s="405">
        <v>16</v>
      </c>
      <c r="G40" s="406">
        <v>2022</v>
      </c>
      <c r="H40" s="406">
        <v>89138522319</v>
      </c>
      <c r="I40" s="237"/>
      <c r="J40" s="237"/>
    </row>
    <row r="41" spans="2:10" x14ac:dyDescent="0.25">
      <c r="B41" s="388"/>
      <c r="C41" s="360" t="s">
        <v>36</v>
      </c>
      <c r="D41" s="405" t="s">
        <v>612</v>
      </c>
      <c r="E41" s="405" t="s">
        <v>539</v>
      </c>
      <c r="F41" s="405">
        <v>3</v>
      </c>
      <c r="G41" s="406">
        <v>2019</v>
      </c>
      <c r="H41" s="406">
        <v>89828700128</v>
      </c>
      <c r="I41" s="407" t="s">
        <v>613</v>
      </c>
      <c r="J41" s="237" t="s">
        <v>614</v>
      </c>
    </row>
    <row r="42" spans="2:10" x14ac:dyDescent="0.25">
      <c r="B42" s="388"/>
      <c r="C42" s="360"/>
      <c r="D42" s="405"/>
      <c r="E42" s="405"/>
      <c r="F42" s="405"/>
      <c r="G42" s="406"/>
      <c r="H42" s="406"/>
      <c r="I42" s="237"/>
      <c r="J42" s="237"/>
    </row>
    <row r="43" spans="2:10" x14ac:dyDescent="0.25">
      <c r="B43" s="388"/>
      <c r="C43" s="360"/>
      <c r="D43" s="405"/>
      <c r="E43" s="405"/>
      <c r="F43" s="405"/>
      <c r="G43" s="406"/>
      <c r="H43" s="406"/>
      <c r="I43" s="237"/>
      <c r="J43" s="237"/>
    </row>
    <row r="44" spans="2:10" x14ac:dyDescent="0.25">
      <c r="B44" s="405"/>
      <c r="C44" s="360" t="s">
        <v>37</v>
      </c>
      <c r="D44" s="425"/>
      <c r="E44" s="426"/>
      <c r="F44" s="426"/>
      <c r="G44" s="427"/>
      <c r="H44" s="406"/>
      <c r="I44" s="237"/>
      <c r="J44" s="237" t="s">
        <v>615</v>
      </c>
    </row>
    <row r="45" spans="2:10" ht="36" customHeight="1" x14ac:dyDescent="0.25">
      <c r="B45" s="405"/>
      <c r="C45" s="360"/>
      <c r="D45" s="428" t="s">
        <v>616</v>
      </c>
      <c r="E45" s="429" t="s">
        <v>617</v>
      </c>
      <c r="F45" s="429" t="s">
        <v>618</v>
      </c>
      <c r="G45" s="430" t="s">
        <v>619</v>
      </c>
      <c r="H45" s="406"/>
      <c r="I45" s="237"/>
      <c r="J45" s="237"/>
    </row>
    <row r="46" spans="2:10" ht="48" x14ac:dyDescent="0.25">
      <c r="B46" s="405"/>
      <c r="C46" s="360"/>
      <c r="D46" s="428" t="s">
        <v>620</v>
      </c>
      <c r="E46" s="429" t="s">
        <v>621</v>
      </c>
      <c r="F46" s="429" t="s">
        <v>622</v>
      </c>
      <c r="G46" s="430" t="s">
        <v>623</v>
      </c>
      <c r="H46" s="406"/>
      <c r="I46" s="237"/>
      <c r="J46" s="237"/>
    </row>
    <row r="47" spans="2:10" ht="42.75" customHeight="1" x14ac:dyDescent="0.25">
      <c r="B47" s="405"/>
      <c r="C47" s="360"/>
      <c r="D47" s="428" t="s">
        <v>624</v>
      </c>
      <c r="E47" s="429" t="s">
        <v>625</v>
      </c>
      <c r="F47" s="429" t="s">
        <v>626</v>
      </c>
      <c r="G47" s="430" t="s">
        <v>627</v>
      </c>
      <c r="H47" s="406"/>
      <c r="I47" s="237"/>
      <c r="J47" s="237"/>
    </row>
    <row r="48" spans="2:10" ht="47.25" customHeight="1" x14ac:dyDescent="0.25">
      <c r="B48" s="405"/>
      <c r="C48" s="360"/>
      <c r="D48" s="428" t="s">
        <v>628</v>
      </c>
      <c r="E48" s="429" t="s">
        <v>625</v>
      </c>
      <c r="F48" s="429" t="s">
        <v>629</v>
      </c>
      <c r="G48" s="430" t="s">
        <v>630</v>
      </c>
      <c r="H48" s="406"/>
      <c r="I48" s="237"/>
      <c r="J48" s="237"/>
    </row>
    <row r="49" spans="2:10" ht="53.25" customHeight="1" x14ac:dyDescent="0.25">
      <c r="B49" s="405"/>
      <c r="C49" s="360"/>
      <c r="D49" s="428" t="s">
        <v>631</v>
      </c>
      <c r="E49" s="429" t="s">
        <v>632</v>
      </c>
      <c r="F49" s="429" t="s">
        <v>633</v>
      </c>
      <c r="G49" s="430" t="s">
        <v>634</v>
      </c>
      <c r="H49" s="406"/>
      <c r="I49" s="237"/>
      <c r="J49" s="237"/>
    </row>
    <row r="50" spans="2:10" ht="53.25" customHeight="1" x14ac:dyDescent="0.25">
      <c r="B50" s="405"/>
      <c r="C50" s="360"/>
      <c r="D50" s="428" t="s">
        <v>635</v>
      </c>
      <c r="E50" s="429" t="s">
        <v>632</v>
      </c>
      <c r="F50" s="429" t="s">
        <v>626</v>
      </c>
      <c r="G50" s="430" t="s">
        <v>627</v>
      </c>
      <c r="H50" s="406"/>
      <c r="I50" s="237"/>
      <c r="J50" s="237"/>
    </row>
    <row r="51" spans="2:10" ht="40.5" customHeight="1" x14ac:dyDescent="0.25">
      <c r="B51" s="405"/>
      <c r="C51" s="360"/>
      <c r="D51" s="428" t="s">
        <v>636</v>
      </c>
      <c r="E51" s="429" t="s">
        <v>625</v>
      </c>
      <c r="F51" s="429" t="s">
        <v>637</v>
      </c>
      <c r="G51" s="430" t="s">
        <v>634</v>
      </c>
      <c r="H51" s="406"/>
      <c r="I51" s="237"/>
      <c r="J51" s="237"/>
    </row>
    <row r="52" spans="2:10" ht="45" x14ac:dyDescent="0.25">
      <c r="B52" s="405"/>
      <c r="C52" s="360" t="s">
        <v>38</v>
      </c>
      <c r="D52" s="423" t="s">
        <v>638</v>
      </c>
      <c r="E52" s="405" t="s">
        <v>557</v>
      </c>
      <c r="F52" s="405">
        <v>17</v>
      </c>
      <c r="G52" s="406" t="s">
        <v>639</v>
      </c>
      <c r="H52" s="406">
        <v>79044603325</v>
      </c>
      <c r="I52" s="407" t="s">
        <v>640</v>
      </c>
      <c r="J52" s="373" t="s">
        <v>641</v>
      </c>
    </row>
    <row r="53" spans="2:10" ht="24.75" x14ac:dyDescent="0.25">
      <c r="B53" s="405"/>
      <c r="C53" s="360"/>
      <c r="D53" s="423" t="s">
        <v>642</v>
      </c>
      <c r="E53" s="405" t="s">
        <v>557</v>
      </c>
      <c r="F53" s="405">
        <v>30</v>
      </c>
      <c r="G53" s="406" t="s">
        <v>643</v>
      </c>
      <c r="H53" s="406"/>
      <c r="I53" s="237"/>
      <c r="J53" s="407"/>
    </row>
    <row r="54" spans="2:10" x14ac:dyDescent="0.25">
      <c r="B54" s="405"/>
      <c r="C54" s="360"/>
      <c r="D54" s="423" t="s">
        <v>644</v>
      </c>
      <c r="E54" s="405" t="s">
        <v>557</v>
      </c>
      <c r="F54" s="405">
        <v>13</v>
      </c>
      <c r="G54" s="406" t="s">
        <v>645</v>
      </c>
      <c r="H54" s="406"/>
      <c r="I54" s="237"/>
      <c r="J54" s="237"/>
    </row>
    <row r="55" spans="2:10" x14ac:dyDescent="0.25">
      <c r="B55" s="405"/>
      <c r="C55" s="360"/>
      <c r="D55" s="423" t="s">
        <v>646</v>
      </c>
      <c r="E55" s="405" t="s">
        <v>557</v>
      </c>
      <c r="F55" s="405">
        <v>11</v>
      </c>
      <c r="G55" s="406" t="s">
        <v>647</v>
      </c>
      <c r="H55" s="406"/>
      <c r="I55" s="237"/>
      <c r="J55" s="237"/>
    </row>
    <row r="56" spans="2:10" x14ac:dyDescent="0.25">
      <c r="B56" s="405"/>
      <c r="C56" s="360"/>
      <c r="D56" s="357" t="s">
        <v>648</v>
      </c>
      <c r="E56" s="405" t="s">
        <v>557</v>
      </c>
      <c r="F56" s="405">
        <v>3</v>
      </c>
      <c r="G56" s="406" t="s">
        <v>645</v>
      </c>
      <c r="H56" s="406"/>
      <c r="I56" s="237"/>
      <c r="J56" s="237"/>
    </row>
    <row r="57" spans="2:10" x14ac:dyDescent="0.25">
      <c r="B57" s="405"/>
      <c r="C57" s="360" t="s">
        <v>39</v>
      </c>
      <c r="D57" s="431" t="s">
        <v>649</v>
      </c>
      <c r="E57" s="432" t="s">
        <v>650</v>
      </c>
      <c r="F57" s="431" t="s">
        <v>651</v>
      </c>
      <c r="G57" s="433">
        <v>2022</v>
      </c>
      <c r="H57" s="418" t="s">
        <v>652</v>
      </c>
      <c r="I57" s="434" t="s">
        <v>653</v>
      </c>
      <c r="J57" s="435" t="s">
        <v>654</v>
      </c>
    </row>
    <row r="58" spans="2:10" x14ac:dyDescent="0.25">
      <c r="B58" s="405"/>
      <c r="C58" s="360"/>
      <c r="D58" s="168" t="s">
        <v>655</v>
      </c>
      <c r="E58" s="436" t="s">
        <v>656</v>
      </c>
      <c r="F58" s="168" t="s">
        <v>657</v>
      </c>
      <c r="G58" s="437">
        <v>2022</v>
      </c>
      <c r="H58" s="169" t="s">
        <v>658</v>
      </c>
      <c r="I58" s="438" t="s">
        <v>659</v>
      </c>
      <c r="J58" s="439" t="s">
        <v>660</v>
      </c>
    </row>
    <row r="59" spans="2:10" x14ac:dyDescent="0.25">
      <c r="B59" s="405"/>
      <c r="C59" s="360"/>
      <c r="D59" s="431" t="s">
        <v>661</v>
      </c>
      <c r="E59" s="432" t="s">
        <v>662</v>
      </c>
      <c r="F59" s="436" t="s">
        <v>663</v>
      </c>
      <c r="G59" s="418" t="s">
        <v>664</v>
      </c>
      <c r="H59" s="418">
        <v>89129397762</v>
      </c>
      <c r="I59" s="440" t="s">
        <v>665</v>
      </c>
      <c r="J59" s="435" t="s">
        <v>11</v>
      </c>
    </row>
    <row r="60" spans="2:10" x14ac:dyDescent="0.25">
      <c r="B60" s="405"/>
      <c r="C60" s="360"/>
      <c r="D60" s="168" t="s">
        <v>666</v>
      </c>
      <c r="E60" s="436" t="s">
        <v>662</v>
      </c>
      <c r="F60" s="436" t="s">
        <v>667</v>
      </c>
      <c r="G60" s="169" t="s">
        <v>668</v>
      </c>
      <c r="H60" s="169">
        <v>89825330829</v>
      </c>
      <c r="I60" s="438" t="s">
        <v>669</v>
      </c>
      <c r="J60" s="439" t="s">
        <v>11</v>
      </c>
    </row>
    <row r="61" spans="2:10" x14ac:dyDescent="0.25">
      <c r="B61" s="405"/>
      <c r="C61" s="360"/>
      <c r="D61" s="441" t="s">
        <v>670</v>
      </c>
      <c r="E61" s="442" t="s">
        <v>671</v>
      </c>
      <c r="F61" s="442" t="s">
        <v>546</v>
      </c>
      <c r="G61" s="443" t="s">
        <v>672</v>
      </c>
      <c r="H61" s="443">
        <v>89028514209</v>
      </c>
      <c r="I61" s="444" t="s">
        <v>673</v>
      </c>
      <c r="J61" s="445" t="s">
        <v>11</v>
      </c>
    </row>
    <row r="62" spans="2:10" ht="34.5" x14ac:dyDescent="0.25">
      <c r="B62" s="405"/>
      <c r="C62" s="360"/>
      <c r="D62" s="441" t="s">
        <v>674</v>
      </c>
      <c r="E62" s="442" t="s">
        <v>671</v>
      </c>
      <c r="F62" s="442" t="s">
        <v>675</v>
      </c>
      <c r="G62" s="443" t="s">
        <v>676</v>
      </c>
      <c r="H62" s="443">
        <v>89120935394</v>
      </c>
      <c r="I62" s="444" t="s">
        <v>677</v>
      </c>
      <c r="J62" s="446" t="s">
        <v>678</v>
      </c>
    </row>
    <row r="63" spans="2:10" x14ac:dyDescent="0.25">
      <c r="B63" s="405"/>
      <c r="C63" s="360"/>
      <c r="D63" s="441" t="s">
        <v>679</v>
      </c>
      <c r="E63" s="442" t="s">
        <v>671</v>
      </c>
      <c r="F63" s="442" t="s">
        <v>680</v>
      </c>
      <c r="G63" s="443" t="s">
        <v>681</v>
      </c>
      <c r="H63" s="443">
        <v>89059423330</v>
      </c>
      <c r="I63" s="444" t="s">
        <v>682</v>
      </c>
      <c r="J63" s="447" t="s">
        <v>11</v>
      </c>
    </row>
    <row r="64" spans="2:10" ht="24.75" x14ac:dyDescent="0.25">
      <c r="B64" s="405"/>
      <c r="C64" s="360"/>
      <c r="D64" s="448" t="s">
        <v>683</v>
      </c>
      <c r="E64" s="442" t="s">
        <v>684</v>
      </c>
      <c r="F64" s="442" t="s">
        <v>685</v>
      </c>
      <c r="G64" s="443" t="s">
        <v>686</v>
      </c>
      <c r="H64" s="443">
        <v>89292440304</v>
      </c>
      <c r="I64" s="449" t="s">
        <v>687</v>
      </c>
      <c r="J64" s="447" t="s">
        <v>11</v>
      </c>
    </row>
    <row r="65" spans="2:10" x14ac:dyDescent="0.25">
      <c r="B65" s="405"/>
      <c r="C65" s="360"/>
      <c r="D65" s="405"/>
      <c r="E65" s="405"/>
      <c r="F65" s="405"/>
      <c r="G65" s="406"/>
      <c r="H65" s="406"/>
      <c r="I65" s="237"/>
      <c r="J65" s="237"/>
    </row>
    <row r="66" spans="2:10" x14ac:dyDescent="0.25">
      <c r="B66" s="405"/>
      <c r="C66" s="360" t="s">
        <v>40</v>
      </c>
      <c r="D66" s="431" t="s">
        <v>688</v>
      </c>
      <c r="E66" s="431" t="s">
        <v>557</v>
      </c>
      <c r="F66" s="432">
        <v>5</v>
      </c>
      <c r="G66" s="418" t="s">
        <v>689</v>
      </c>
      <c r="H66" s="418">
        <v>83466282281</v>
      </c>
      <c r="I66" s="450" t="s">
        <v>690</v>
      </c>
      <c r="J66" s="409" t="s">
        <v>691</v>
      </c>
    </row>
    <row r="67" spans="2:10" x14ac:dyDescent="0.25">
      <c r="B67" s="405"/>
      <c r="C67" s="360"/>
      <c r="D67" s="168" t="s">
        <v>692</v>
      </c>
      <c r="E67" s="168" t="s">
        <v>557</v>
      </c>
      <c r="F67" s="436">
        <v>5</v>
      </c>
      <c r="G67" s="169" t="s">
        <v>693</v>
      </c>
      <c r="H67" s="169">
        <v>83466282281</v>
      </c>
      <c r="I67" s="451" t="s">
        <v>690</v>
      </c>
      <c r="J67" s="370" t="s">
        <v>694</v>
      </c>
    </row>
    <row r="68" spans="2:10" x14ac:dyDescent="0.25">
      <c r="B68" s="405"/>
      <c r="C68" s="360"/>
      <c r="D68" s="405"/>
      <c r="E68" s="405"/>
      <c r="F68" s="405"/>
      <c r="G68" s="406"/>
      <c r="H68" s="406"/>
      <c r="I68" s="237"/>
      <c r="J68" s="237"/>
    </row>
    <row r="69" spans="2:10" x14ac:dyDescent="0.25">
      <c r="B69" s="405"/>
      <c r="C69" s="360" t="s">
        <v>41</v>
      </c>
      <c r="D69" s="405" t="s">
        <v>695</v>
      </c>
      <c r="E69" s="405"/>
      <c r="F69" s="405"/>
      <c r="G69" s="406"/>
      <c r="H69" s="406"/>
      <c r="I69" s="237"/>
      <c r="J69" s="237"/>
    </row>
    <row r="70" spans="2:10" x14ac:dyDescent="0.25">
      <c r="B70" s="405"/>
      <c r="C70" s="360"/>
      <c r="D70" s="405"/>
      <c r="E70" s="405"/>
      <c r="F70" s="405"/>
      <c r="G70" s="406"/>
      <c r="H70" s="406"/>
      <c r="I70" s="237"/>
      <c r="J70" s="237"/>
    </row>
    <row r="71" spans="2:10" x14ac:dyDescent="0.25">
      <c r="B71" s="405"/>
      <c r="C71" s="360"/>
      <c r="D71" s="405"/>
      <c r="E71" s="405"/>
      <c r="F71" s="405"/>
      <c r="G71" s="406"/>
      <c r="H71" s="406"/>
      <c r="I71" s="237"/>
      <c r="J71" s="237"/>
    </row>
    <row r="72" spans="2:10" ht="24.75" x14ac:dyDescent="0.25">
      <c r="B72" s="405"/>
      <c r="C72" s="360" t="s">
        <v>301</v>
      </c>
      <c r="D72" s="405" t="s">
        <v>696</v>
      </c>
      <c r="E72" s="405" t="s">
        <v>557</v>
      </c>
      <c r="F72" s="405" t="s">
        <v>697</v>
      </c>
      <c r="G72" s="452" t="s">
        <v>698</v>
      </c>
      <c r="H72" s="406" t="s">
        <v>699</v>
      </c>
      <c r="I72" s="407" t="s">
        <v>700</v>
      </c>
      <c r="J72" s="237" t="s">
        <v>701</v>
      </c>
    </row>
    <row r="73" spans="2:10" x14ac:dyDescent="0.25">
      <c r="B73" s="405"/>
      <c r="C73" s="360"/>
      <c r="D73" s="405"/>
      <c r="E73" s="405"/>
      <c r="F73" s="405"/>
      <c r="G73" s="406"/>
      <c r="H73" s="406"/>
      <c r="I73" s="237"/>
      <c r="J73" s="237"/>
    </row>
    <row r="74" spans="2:10" x14ac:dyDescent="0.25">
      <c r="B74" s="405"/>
      <c r="C74" s="360"/>
      <c r="D74" s="405"/>
      <c r="E74" s="405"/>
      <c r="F74" s="405"/>
      <c r="G74" s="406"/>
      <c r="H74" s="406"/>
      <c r="I74" s="237"/>
      <c r="J74" s="237"/>
    </row>
    <row r="75" spans="2:10" x14ac:dyDescent="0.25">
      <c r="B75" s="405"/>
      <c r="C75" s="360" t="s">
        <v>42</v>
      </c>
      <c r="D75" s="405" t="s">
        <v>702</v>
      </c>
      <c r="E75" s="405" t="s">
        <v>557</v>
      </c>
      <c r="F75" s="405" t="s">
        <v>703</v>
      </c>
      <c r="G75" s="406" t="s">
        <v>704</v>
      </c>
      <c r="H75" s="406">
        <v>89825141775</v>
      </c>
      <c r="I75" s="407" t="s">
        <v>705</v>
      </c>
      <c r="J75" s="237" t="s">
        <v>706</v>
      </c>
    </row>
    <row r="76" spans="2:10" x14ac:dyDescent="0.25">
      <c r="B76" s="405"/>
      <c r="C76" s="360"/>
      <c r="D76" s="405" t="s">
        <v>707</v>
      </c>
      <c r="E76" s="405" t="s">
        <v>557</v>
      </c>
      <c r="F76" s="405" t="s">
        <v>708</v>
      </c>
      <c r="G76" s="406" t="s">
        <v>709</v>
      </c>
      <c r="H76" s="406"/>
      <c r="I76" s="407" t="s">
        <v>710</v>
      </c>
      <c r="J76" s="237"/>
    </row>
    <row r="77" spans="2:10" x14ac:dyDescent="0.25">
      <c r="B77" s="405"/>
      <c r="C77" s="360"/>
      <c r="D77" s="405" t="s">
        <v>711</v>
      </c>
      <c r="E77" s="405" t="s">
        <v>557</v>
      </c>
      <c r="F77" s="405" t="s">
        <v>712</v>
      </c>
      <c r="G77" s="406" t="s">
        <v>713</v>
      </c>
      <c r="H77" s="406"/>
      <c r="I77" s="407" t="s">
        <v>714</v>
      </c>
      <c r="J77" s="237"/>
    </row>
    <row r="78" spans="2:10" x14ac:dyDescent="0.25">
      <c r="B78" s="405"/>
      <c r="C78" s="56" t="s">
        <v>302</v>
      </c>
      <c r="D78" s="405" t="s">
        <v>715</v>
      </c>
      <c r="E78" s="405" t="s">
        <v>557</v>
      </c>
      <c r="F78" s="405" t="s">
        <v>716</v>
      </c>
      <c r="G78" s="406" t="s">
        <v>689</v>
      </c>
      <c r="H78" s="406">
        <v>89821880720</v>
      </c>
      <c r="I78" s="407" t="s">
        <v>717</v>
      </c>
      <c r="J78" s="237" t="s">
        <v>718</v>
      </c>
    </row>
    <row r="79" spans="2:10" x14ac:dyDescent="0.25">
      <c r="B79" s="405"/>
      <c r="C79" s="56"/>
      <c r="D79" s="405"/>
      <c r="E79" s="405"/>
      <c r="F79" s="405"/>
      <c r="G79" s="406"/>
      <c r="H79" s="406"/>
      <c r="I79" s="407"/>
      <c r="J79" s="237"/>
    </row>
    <row r="80" spans="2:10" ht="23.25" x14ac:dyDescent="0.25">
      <c r="B80" s="405"/>
      <c r="C80" s="360" t="s">
        <v>43</v>
      </c>
      <c r="D80" s="239" t="s">
        <v>719</v>
      </c>
      <c r="E80" s="435" t="s">
        <v>557</v>
      </c>
      <c r="F80" s="453" t="s">
        <v>720</v>
      </c>
      <c r="G80" s="453" t="s">
        <v>721</v>
      </c>
      <c r="H80" s="435" t="s">
        <v>722</v>
      </c>
      <c r="I80" s="450" t="s">
        <v>723</v>
      </c>
      <c r="J80" s="453" t="s">
        <v>724</v>
      </c>
    </row>
    <row r="81" spans="2:10" ht="23.25" x14ac:dyDescent="0.25">
      <c r="B81" s="405"/>
      <c r="C81" s="360"/>
      <c r="D81" s="239" t="s">
        <v>725</v>
      </c>
      <c r="E81" s="241" t="s">
        <v>557</v>
      </c>
      <c r="F81" s="244" t="s">
        <v>726</v>
      </c>
      <c r="G81" s="453" t="s">
        <v>727</v>
      </c>
      <c r="H81" s="454" t="s">
        <v>728</v>
      </c>
      <c r="I81" s="244" t="s">
        <v>11</v>
      </c>
      <c r="J81" s="435" t="s">
        <v>11</v>
      </c>
    </row>
    <row r="82" spans="2:10" ht="23.25" x14ac:dyDescent="0.25">
      <c r="B82" s="405"/>
      <c r="C82" s="360"/>
      <c r="D82" s="239" t="s">
        <v>729</v>
      </c>
      <c r="E82" s="439" t="s">
        <v>557</v>
      </c>
      <c r="F82" s="435" t="s">
        <v>730</v>
      </c>
      <c r="G82" s="453" t="s">
        <v>731</v>
      </c>
      <c r="H82" s="455" t="s">
        <v>732</v>
      </c>
      <c r="I82" s="450" t="s">
        <v>733</v>
      </c>
      <c r="J82" s="453" t="s">
        <v>734</v>
      </c>
    </row>
    <row r="83" spans="2:10" x14ac:dyDescent="0.25">
      <c r="B83" s="405"/>
      <c r="C83" s="360"/>
      <c r="D83" s="243" t="s">
        <v>735</v>
      </c>
      <c r="E83" s="439" t="s">
        <v>557</v>
      </c>
      <c r="F83" s="439" t="s">
        <v>736</v>
      </c>
      <c r="G83" s="456" t="s">
        <v>737</v>
      </c>
      <c r="H83" s="457">
        <v>304321</v>
      </c>
      <c r="I83" s="451" t="s">
        <v>738</v>
      </c>
      <c r="J83" s="439" t="s">
        <v>11</v>
      </c>
    </row>
    <row r="84" spans="2:10" x14ac:dyDescent="0.25">
      <c r="B84" s="405"/>
      <c r="C84" s="360"/>
      <c r="D84" s="243" t="s">
        <v>739</v>
      </c>
      <c r="E84" s="439" t="s">
        <v>557</v>
      </c>
      <c r="F84" s="439" t="s">
        <v>740</v>
      </c>
      <c r="G84" s="456" t="s">
        <v>741</v>
      </c>
      <c r="H84" s="457" t="s">
        <v>742</v>
      </c>
      <c r="I84" s="451" t="s">
        <v>743</v>
      </c>
      <c r="J84" s="439" t="s">
        <v>11</v>
      </c>
    </row>
    <row r="85" spans="2:10" ht="23.25" x14ac:dyDescent="0.25">
      <c r="B85" s="405"/>
      <c r="C85" s="360"/>
      <c r="D85" s="243" t="s">
        <v>744</v>
      </c>
      <c r="E85" s="439" t="s">
        <v>557</v>
      </c>
      <c r="F85" s="439" t="s">
        <v>745</v>
      </c>
      <c r="G85" s="456" t="s">
        <v>746</v>
      </c>
      <c r="H85" s="457" t="s">
        <v>747</v>
      </c>
      <c r="I85" s="451" t="s">
        <v>748</v>
      </c>
      <c r="J85" s="439" t="s">
        <v>11</v>
      </c>
    </row>
    <row r="86" spans="2:10" x14ac:dyDescent="0.25">
      <c r="B86" s="405"/>
      <c r="C86" s="360"/>
      <c r="D86" s="243" t="s">
        <v>749</v>
      </c>
      <c r="E86" s="439" t="s">
        <v>557</v>
      </c>
      <c r="F86" s="439" t="s">
        <v>750</v>
      </c>
      <c r="G86" s="456" t="s">
        <v>751</v>
      </c>
      <c r="H86" s="439" t="s">
        <v>752</v>
      </c>
      <c r="I86" s="451" t="s">
        <v>753</v>
      </c>
      <c r="J86" s="439" t="s">
        <v>11</v>
      </c>
    </row>
    <row r="87" spans="2:10" x14ac:dyDescent="0.25">
      <c r="B87" s="405"/>
      <c r="C87" s="360" t="s">
        <v>44</v>
      </c>
      <c r="D87" s="431" t="s">
        <v>754</v>
      </c>
      <c r="E87" s="432" t="s">
        <v>557</v>
      </c>
      <c r="F87" s="432" t="s">
        <v>755</v>
      </c>
      <c r="G87" s="418" t="s">
        <v>756</v>
      </c>
      <c r="H87" s="418">
        <v>89292409381</v>
      </c>
      <c r="I87" s="411" t="s">
        <v>757</v>
      </c>
      <c r="J87" s="435" t="s">
        <v>758</v>
      </c>
    </row>
    <row r="88" spans="2:10" x14ac:dyDescent="0.25">
      <c r="B88" s="405"/>
      <c r="C88" s="360"/>
      <c r="D88" s="168" t="s">
        <v>759</v>
      </c>
      <c r="E88" s="436" t="s">
        <v>11</v>
      </c>
      <c r="F88" s="436" t="s">
        <v>11</v>
      </c>
      <c r="G88" s="169" t="s">
        <v>760</v>
      </c>
      <c r="H88" s="169" t="s">
        <v>11</v>
      </c>
      <c r="I88" s="370" t="s">
        <v>11</v>
      </c>
      <c r="J88" s="370" t="s">
        <v>11</v>
      </c>
    </row>
    <row r="89" spans="2:10" x14ac:dyDescent="0.25">
      <c r="B89" s="405"/>
      <c r="C89" s="360"/>
      <c r="D89" s="168" t="s">
        <v>761</v>
      </c>
      <c r="E89" s="436" t="s">
        <v>557</v>
      </c>
      <c r="F89" s="436" t="s">
        <v>762</v>
      </c>
      <c r="G89" s="169" t="s">
        <v>763</v>
      </c>
      <c r="H89" s="169">
        <v>89226595125</v>
      </c>
      <c r="I89" s="370" t="s">
        <v>11</v>
      </c>
      <c r="J89" s="370" t="s">
        <v>11</v>
      </c>
    </row>
    <row r="90" spans="2:10" ht="15.75" x14ac:dyDescent="0.25">
      <c r="B90" s="405"/>
      <c r="C90" s="360" t="s">
        <v>45</v>
      </c>
      <c r="D90" s="208" t="s">
        <v>764</v>
      </c>
      <c r="E90" s="409" t="s">
        <v>557</v>
      </c>
      <c r="F90" s="458">
        <v>5</v>
      </c>
      <c r="G90" s="458" t="s">
        <v>765</v>
      </c>
      <c r="H90" s="409" t="s">
        <v>11</v>
      </c>
      <c r="I90" s="459" t="s">
        <v>766</v>
      </c>
      <c r="J90" s="208" t="s">
        <v>767</v>
      </c>
    </row>
    <row r="91" spans="2:10" x14ac:dyDescent="0.25">
      <c r="B91" s="405"/>
      <c r="C91" s="360"/>
      <c r="D91" s="212" t="s">
        <v>11</v>
      </c>
      <c r="E91" s="370" t="s">
        <v>11</v>
      </c>
      <c r="F91" s="370" t="s">
        <v>11</v>
      </c>
      <c r="G91" s="370" t="s">
        <v>11</v>
      </c>
      <c r="H91" s="370" t="s">
        <v>11</v>
      </c>
      <c r="I91" s="409" t="s">
        <v>11</v>
      </c>
      <c r="J91" s="212" t="s">
        <v>768</v>
      </c>
    </row>
    <row r="92" spans="2:10" x14ac:dyDescent="0.25">
      <c r="B92" s="405"/>
      <c r="C92" s="360"/>
      <c r="D92" s="168" t="s">
        <v>11</v>
      </c>
      <c r="E92" s="436" t="s">
        <v>11</v>
      </c>
      <c r="F92" s="436" t="s">
        <v>11</v>
      </c>
      <c r="G92" s="169" t="s">
        <v>11</v>
      </c>
      <c r="H92" s="169" t="s">
        <v>11</v>
      </c>
      <c r="I92" s="370" t="s">
        <v>11</v>
      </c>
      <c r="J92" s="414" t="s">
        <v>769</v>
      </c>
    </row>
    <row r="93" spans="2:10" ht="34.5" customHeight="1" x14ac:dyDescent="0.25">
      <c r="B93" s="405"/>
      <c r="C93" s="360" t="s">
        <v>46</v>
      </c>
      <c r="D93" s="423" t="s">
        <v>770</v>
      </c>
      <c r="E93" s="423" t="s">
        <v>557</v>
      </c>
      <c r="F93" s="405" t="s">
        <v>771</v>
      </c>
      <c r="G93" s="406" t="s">
        <v>772</v>
      </c>
      <c r="H93" s="406" t="s">
        <v>773</v>
      </c>
      <c r="I93" s="460" t="s">
        <v>774</v>
      </c>
      <c r="J93" s="373" t="s">
        <v>775</v>
      </c>
    </row>
    <row r="94" spans="2:10" x14ac:dyDescent="0.25">
      <c r="B94" s="405"/>
      <c r="C94" s="360"/>
      <c r="D94" s="405"/>
      <c r="E94" s="405"/>
      <c r="F94" s="405"/>
      <c r="G94" s="406"/>
      <c r="H94" s="406"/>
      <c r="I94" s="237"/>
      <c r="J94" s="237"/>
    </row>
    <row r="95" spans="2:10" x14ac:dyDescent="0.25">
      <c r="B95" s="405"/>
      <c r="C95" s="360"/>
      <c r="D95" s="405"/>
      <c r="E95" s="405"/>
      <c r="F95" s="405"/>
      <c r="G95" s="406"/>
      <c r="H95" s="406"/>
      <c r="I95" s="237"/>
      <c r="J95" s="237"/>
    </row>
    <row r="96" spans="2:10" x14ac:dyDescent="0.25">
      <c r="B96" s="405"/>
      <c r="C96" s="360" t="s">
        <v>47</v>
      </c>
      <c r="D96" s="431" t="s">
        <v>776</v>
      </c>
      <c r="E96" s="432" t="s">
        <v>557</v>
      </c>
      <c r="F96" s="432" t="s">
        <v>777</v>
      </c>
      <c r="G96" s="418" t="s">
        <v>778</v>
      </c>
      <c r="H96" s="461">
        <v>89825062810</v>
      </c>
      <c r="I96" s="462" t="s">
        <v>779</v>
      </c>
      <c r="J96" s="237" t="s">
        <v>776</v>
      </c>
    </row>
    <row r="97" spans="2:10" x14ac:dyDescent="0.25">
      <c r="B97" s="405"/>
      <c r="C97" s="360"/>
      <c r="D97" s="168" t="s">
        <v>11</v>
      </c>
      <c r="E97" s="436" t="s">
        <v>11</v>
      </c>
      <c r="F97" s="436" t="s">
        <v>11</v>
      </c>
      <c r="G97" s="169" t="s">
        <v>11</v>
      </c>
      <c r="H97" s="169" t="s">
        <v>11</v>
      </c>
      <c r="I97" s="370" t="s">
        <v>780</v>
      </c>
      <c r="J97" s="237"/>
    </row>
    <row r="98" spans="2:10" x14ac:dyDescent="0.25">
      <c r="B98" s="405"/>
      <c r="C98" s="360"/>
      <c r="D98" s="463"/>
      <c r="E98" s="463"/>
      <c r="F98" s="463"/>
      <c r="G98" s="406"/>
      <c r="H98" s="406"/>
      <c r="I98" s="237"/>
      <c r="J98" s="237"/>
    </row>
    <row r="99" spans="2:10" x14ac:dyDescent="0.25">
      <c r="B99" s="405"/>
      <c r="C99" s="464" t="s">
        <v>48</v>
      </c>
      <c r="D99" s="465" t="s">
        <v>781</v>
      </c>
      <c r="E99" s="465" t="s">
        <v>557</v>
      </c>
      <c r="F99" s="465" t="s">
        <v>782</v>
      </c>
      <c r="G99" s="466">
        <v>2020</v>
      </c>
      <c r="H99" s="406">
        <v>89825476639</v>
      </c>
      <c r="I99" s="407" t="s">
        <v>783</v>
      </c>
      <c r="J99" s="237" t="s">
        <v>781</v>
      </c>
    </row>
    <row r="100" spans="2:10" x14ac:dyDescent="0.25">
      <c r="B100" s="405"/>
      <c r="C100" s="464"/>
      <c r="D100" s="465" t="s">
        <v>784</v>
      </c>
      <c r="E100" s="467" t="s">
        <v>576</v>
      </c>
      <c r="F100" s="465" t="s">
        <v>785</v>
      </c>
      <c r="G100" s="466">
        <v>2020</v>
      </c>
      <c r="H100" s="468">
        <v>89044878492</v>
      </c>
      <c r="I100" s="237"/>
      <c r="J100" s="237"/>
    </row>
    <row r="101" spans="2:10" x14ac:dyDescent="0.25">
      <c r="B101" s="405"/>
      <c r="C101" s="464"/>
      <c r="D101" s="465"/>
      <c r="E101" s="465"/>
      <c r="F101" s="465"/>
      <c r="G101" s="466"/>
      <c r="H101" s="406"/>
      <c r="I101" s="237"/>
      <c r="J101" s="237"/>
    </row>
    <row r="102" spans="2:10" ht="36" x14ac:dyDescent="0.25">
      <c r="B102" s="405"/>
      <c r="C102" s="464" t="s">
        <v>49</v>
      </c>
      <c r="D102" s="469" t="s">
        <v>786</v>
      </c>
      <c r="E102" s="470" t="s">
        <v>787</v>
      </c>
      <c r="F102" s="471" t="s">
        <v>788</v>
      </c>
      <c r="G102" s="472" t="s">
        <v>602</v>
      </c>
      <c r="H102" s="471" t="s">
        <v>789</v>
      </c>
      <c r="I102" s="473" t="s">
        <v>790</v>
      </c>
      <c r="J102" s="474" t="s">
        <v>187</v>
      </c>
    </row>
    <row r="103" spans="2:10" ht="36.75" x14ac:dyDescent="0.25">
      <c r="B103" s="405"/>
      <c r="C103" s="464"/>
      <c r="D103" s="475" t="s">
        <v>791</v>
      </c>
      <c r="E103" s="476" t="s">
        <v>787</v>
      </c>
      <c r="F103" s="477" t="s">
        <v>792</v>
      </c>
      <c r="G103" s="478" t="s">
        <v>793</v>
      </c>
      <c r="H103" s="477" t="s">
        <v>794</v>
      </c>
      <c r="I103" s="479" t="s">
        <v>790</v>
      </c>
      <c r="J103" s="476" t="s">
        <v>795</v>
      </c>
    </row>
    <row r="104" spans="2:10" ht="36" x14ac:dyDescent="0.25">
      <c r="B104" s="463"/>
      <c r="C104" s="480"/>
      <c r="D104" s="475" t="s">
        <v>796</v>
      </c>
      <c r="E104" s="476" t="s">
        <v>787</v>
      </c>
      <c r="F104" s="477" t="s">
        <v>797</v>
      </c>
      <c r="G104" s="478" t="s">
        <v>793</v>
      </c>
      <c r="H104" s="477" t="s">
        <v>798</v>
      </c>
      <c r="I104" s="479" t="s">
        <v>790</v>
      </c>
      <c r="J104" s="476" t="s">
        <v>11</v>
      </c>
    </row>
    <row r="105" spans="2:10" ht="36" x14ac:dyDescent="0.25">
      <c r="B105" s="463"/>
      <c r="C105" s="480"/>
      <c r="D105" s="475" t="s">
        <v>799</v>
      </c>
      <c r="E105" s="476" t="s">
        <v>787</v>
      </c>
      <c r="F105" s="477" t="s">
        <v>800</v>
      </c>
      <c r="G105" s="478" t="s">
        <v>801</v>
      </c>
      <c r="H105" s="477" t="s">
        <v>802</v>
      </c>
      <c r="I105" s="479" t="s">
        <v>790</v>
      </c>
      <c r="J105" s="481" t="s">
        <v>187</v>
      </c>
    </row>
    <row r="106" spans="2:10" ht="26.25" x14ac:dyDescent="0.25">
      <c r="B106" s="463"/>
      <c r="C106" s="480"/>
      <c r="D106" s="482" t="s">
        <v>803</v>
      </c>
      <c r="E106" s="483" t="s">
        <v>804</v>
      </c>
      <c r="F106" s="483" t="s">
        <v>703</v>
      </c>
      <c r="G106" s="484">
        <v>2024</v>
      </c>
      <c r="H106" s="484">
        <v>89821928559</v>
      </c>
      <c r="I106" s="485" t="s">
        <v>805</v>
      </c>
      <c r="J106" s="483" t="s">
        <v>806</v>
      </c>
    </row>
    <row r="107" spans="2:10" x14ac:dyDescent="0.25">
      <c r="B107" s="463"/>
      <c r="C107" s="480"/>
      <c r="D107" s="486" t="s">
        <v>807</v>
      </c>
      <c r="E107" s="487" t="s">
        <v>804</v>
      </c>
      <c r="F107" s="487" t="s">
        <v>762</v>
      </c>
      <c r="G107" s="488">
        <v>2024</v>
      </c>
      <c r="H107" s="488">
        <v>89825585564</v>
      </c>
      <c r="I107" s="414" t="s">
        <v>808</v>
      </c>
      <c r="J107" s="489" t="s">
        <v>11</v>
      </c>
    </row>
    <row r="108" spans="2:10" x14ac:dyDescent="0.25">
      <c r="B108" s="490"/>
      <c r="C108" s="491" t="s">
        <v>50</v>
      </c>
      <c r="D108" s="492" t="s">
        <v>809</v>
      </c>
      <c r="E108" s="493" t="s">
        <v>539</v>
      </c>
      <c r="F108" s="494" t="s">
        <v>810</v>
      </c>
      <c r="G108" s="495" t="s">
        <v>639</v>
      </c>
      <c r="H108" s="492">
        <v>89128179550</v>
      </c>
      <c r="I108" s="496" t="s">
        <v>811</v>
      </c>
      <c r="J108" s="497" t="s">
        <v>812</v>
      </c>
    </row>
    <row r="109" spans="2:10" x14ac:dyDescent="0.25">
      <c r="B109" s="490"/>
      <c r="C109" s="491"/>
      <c r="D109" s="492" t="s">
        <v>813</v>
      </c>
      <c r="E109" s="493" t="s">
        <v>539</v>
      </c>
      <c r="F109" s="498" t="s">
        <v>814</v>
      </c>
      <c r="G109" s="499" t="s">
        <v>815</v>
      </c>
      <c r="H109" s="493">
        <v>89048854368</v>
      </c>
      <c r="I109" s="496" t="s">
        <v>816</v>
      </c>
      <c r="J109" s="500" t="s">
        <v>11</v>
      </c>
    </row>
    <row r="110" spans="2:10" x14ac:dyDescent="0.25">
      <c r="B110" s="490"/>
      <c r="C110" s="491"/>
      <c r="D110" s="501" t="s">
        <v>817</v>
      </c>
      <c r="E110" s="500" t="s">
        <v>539</v>
      </c>
      <c r="F110" s="498" t="s">
        <v>818</v>
      </c>
      <c r="G110" s="499" t="s">
        <v>815</v>
      </c>
      <c r="H110" s="500">
        <v>89224417379</v>
      </c>
      <c r="I110" s="502" t="s">
        <v>819</v>
      </c>
      <c r="J110" s="500" t="s">
        <v>11</v>
      </c>
    </row>
    <row r="111" spans="2:10" x14ac:dyDescent="0.25">
      <c r="B111" s="490"/>
      <c r="C111" s="491"/>
      <c r="D111" s="503" t="s">
        <v>820</v>
      </c>
      <c r="E111" s="504" t="s">
        <v>557</v>
      </c>
      <c r="F111" s="498" t="s">
        <v>821</v>
      </c>
      <c r="G111" s="499" t="s">
        <v>822</v>
      </c>
      <c r="H111" s="505">
        <v>83462211125</v>
      </c>
      <c r="I111" s="387" t="s">
        <v>823</v>
      </c>
      <c r="J111" s="500" t="s">
        <v>11</v>
      </c>
    </row>
    <row r="112" spans="2:10" x14ac:dyDescent="0.25">
      <c r="B112" s="490"/>
      <c r="C112" s="491"/>
      <c r="D112" s="506"/>
      <c r="E112" s="507"/>
      <c r="F112" s="508"/>
      <c r="G112" s="509"/>
      <c r="H112" s="510"/>
      <c r="I112" s="511"/>
      <c r="J112" s="512" t="s">
        <v>11</v>
      </c>
    </row>
    <row r="113" spans="1:10" ht="35.25" customHeight="1" x14ac:dyDescent="0.25">
      <c r="B113" s="513"/>
      <c r="C113" s="514" t="s">
        <v>51</v>
      </c>
      <c r="D113" s="431" t="s">
        <v>824</v>
      </c>
      <c r="E113" s="432" t="s">
        <v>825</v>
      </c>
      <c r="F113" s="205">
        <v>11</v>
      </c>
      <c r="G113" s="410" t="s">
        <v>826</v>
      </c>
      <c r="H113" s="418">
        <v>89227772531</v>
      </c>
      <c r="I113" s="411" t="s">
        <v>827</v>
      </c>
      <c r="J113" s="206" t="s">
        <v>828</v>
      </c>
    </row>
    <row r="114" spans="1:10" x14ac:dyDescent="0.25">
      <c r="B114" s="405"/>
      <c r="C114" s="360"/>
      <c r="D114" s="431" t="s">
        <v>829</v>
      </c>
      <c r="E114" s="432" t="s">
        <v>825</v>
      </c>
      <c r="F114" s="213">
        <v>11</v>
      </c>
      <c r="G114" s="413" t="s">
        <v>672</v>
      </c>
      <c r="H114" s="418">
        <v>89226530232</v>
      </c>
      <c r="I114" s="411" t="s">
        <v>830</v>
      </c>
      <c r="J114" s="515" t="s">
        <v>11</v>
      </c>
    </row>
    <row r="115" spans="1:10" x14ac:dyDescent="0.25">
      <c r="B115" s="405"/>
      <c r="C115" s="360"/>
      <c r="D115" s="431" t="s">
        <v>831</v>
      </c>
      <c r="E115" s="432" t="s">
        <v>759</v>
      </c>
      <c r="F115" s="213">
        <v>3</v>
      </c>
      <c r="G115" s="413" t="s">
        <v>832</v>
      </c>
      <c r="H115" s="418">
        <v>89174815432</v>
      </c>
      <c r="I115" s="411" t="s">
        <v>833</v>
      </c>
      <c r="J115" s="409" t="s">
        <v>11</v>
      </c>
    </row>
    <row r="116" spans="1:10" x14ac:dyDescent="0.25">
      <c r="B116" s="405"/>
      <c r="C116" s="360"/>
      <c r="D116" s="405"/>
      <c r="E116" s="405"/>
      <c r="F116" s="405"/>
      <c r="G116" s="406"/>
      <c r="H116" s="406"/>
      <c r="I116" s="237"/>
      <c r="J116" s="237"/>
    </row>
    <row r="117" spans="1:10" x14ac:dyDescent="0.25">
      <c r="B117" s="405"/>
      <c r="C117" s="360"/>
      <c r="D117" s="405"/>
      <c r="E117" s="405"/>
      <c r="F117" s="405"/>
      <c r="G117" s="406"/>
      <c r="H117" s="406"/>
      <c r="I117" s="237"/>
      <c r="J117" s="237"/>
    </row>
    <row r="118" spans="1:10" ht="30" x14ac:dyDescent="0.25">
      <c r="B118" s="405"/>
      <c r="C118" s="360" t="s">
        <v>52</v>
      </c>
      <c r="D118" s="431" t="s">
        <v>834</v>
      </c>
      <c r="E118" s="432" t="s">
        <v>557</v>
      </c>
      <c r="F118" s="432" t="s">
        <v>835</v>
      </c>
      <c r="G118" s="418" t="s">
        <v>139</v>
      </c>
      <c r="H118" s="418">
        <v>83462943321</v>
      </c>
      <c r="I118" s="411" t="s">
        <v>836</v>
      </c>
      <c r="J118" s="373" t="s">
        <v>188</v>
      </c>
    </row>
    <row r="119" spans="1:10" x14ac:dyDescent="0.25">
      <c r="B119" s="405"/>
      <c r="C119" s="360"/>
      <c r="D119" s="168" t="s">
        <v>837</v>
      </c>
      <c r="E119" s="436" t="s">
        <v>557</v>
      </c>
      <c r="F119" s="436" t="s">
        <v>697</v>
      </c>
      <c r="G119" s="169" t="s">
        <v>549</v>
      </c>
      <c r="H119" s="169">
        <v>83462943321</v>
      </c>
      <c r="I119" s="414" t="s">
        <v>836</v>
      </c>
      <c r="J119" s="237"/>
    </row>
    <row r="120" spans="1:10" x14ac:dyDescent="0.25">
      <c r="B120" s="405"/>
      <c r="C120" s="360"/>
      <c r="D120" s="168" t="s">
        <v>838</v>
      </c>
      <c r="E120" s="436" t="s">
        <v>557</v>
      </c>
      <c r="F120" s="436" t="s">
        <v>548</v>
      </c>
      <c r="G120" s="169" t="s">
        <v>541</v>
      </c>
      <c r="H120" s="169">
        <v>83462943321</v>
      </c>
      <c r="I120" s="414" t="s">
        <v>836</v>
      </c>
      <c r="J120" s="237"/>
    </row>
    <row r="121" spans="1:10" x14ac:dyDescent="0.25">
      <c r="B121" s="405"/>
      <c r="C121" s="360"/>
      <c r="D121" s="168" t="s">
        <v>839</v>
      </c>
      <c r="E121" s="436" t="s">
        <v>557</v>
      </c>
      <c r="F121" s="436" t="s">
        <v>835</v>
      </c>
      <c r="G121" s="169" t="s">
        <v>139</v>
      </c>
      <c r="H121" s="169">
        <v>83462943321</v>
      </c>
      <c r="I121" s="414" t="s">
        <v>836</v>
      </c>
      <c r="J121" s="237"/>
    </row>
    <row r="122" spans="1:10" x14ac:dyDescent="0.25">
      <c r="B122" s="405"/>
      <c r="C122" s="360"/>
      <c r="D122" s="168" t="s">
        <v>840</v>
      </c>
      <c r="E122" s="436" t="s">
        <v>557</v>
      </c>
      <c r="F122" s="436" t="s">
        <v>841</v>
      </c>
      <c r="G122" s="169" t="s">
        <v>140</v>
      </c>
      <c r="H122" s="169">
        <v>83462943321</v>
      </c>
      <c r="I122" s="414" t="s">
        <v>836</v>
      </c>
      <c r="J122" s="237"/>
    </row>
    <row r="123" spans="1:10" x14ac:dyDescent="0.25">
      <c r="B123" s="405"/>
      <c r="C123" s="360"/>
      <c r="D123" s="168" t="s">
        <v>842</v>
      </c>
      <c r="E123" s="436" t="s">
        <v>557</v>
      </c>
      <c r="F123" s="436" t="s">
        <v>843</v>
      </c>
      <c r="G123" s="169" t="s">
        <v>844</v>
      </c>
      <c r="H123" s="169">
        <v>83462943321</v>
      </c>
      <c r="I123" s="414" t="s">
        <v>836</v>
      </c>
      <c r="J123" s="237"/>
    </row>
    <row r="124" spans="1:10" x14ac:dyDescent="0.25">
      <c r="B124" s="405"/>
      <c r="C124" s="360"/>
      <c r="D124" s="516" t="s">
        <v>845</v>
      </c>
      <c r="E124" s="517" t="s">
        <v>557</v>
      </c>
      <c r="F124" s="517" t="s">
        <v>841</v>
      </c>
      <c r="G124" s="518" t="s">
        <v>140</v>
      </c>
      <c r="H124" s="169">
        <v>83462943321</v>
      </c>
      <c r="I124" s="519" t="s">
        <v>836</v>
      </c>
      <c r="J124" s="237"/>
    </row>
    <row r="125" spans="1:10" x14ac:dyDescent="0.25">
      <c r="B125" s="405"/>
      <c r="C125" s="464"/>
      <c r="D125" s="490" t="s">
        <v>846</v>
      </c>
      <c r="E125" s="517" t="s">
        <v>557</v>
      </c>
      <c r="F125" s="520" t="s">
        <v>841</v>
      </c>
      <c r="G125" s="521" t="s">
        <v>140</v>
      </c>
      <c r="H125" s="437">
        <v>83462943321</v>
      </c>
      <c r="I125" s="519" t="s">
        <v>836</v>
      </c>
      <c r="J125" s="522"/>
    </row>
    <row r="126" spans="1:10" x14ac:dyDescent="0.25">
      <c r="B126" s="523"/>
      <c r="C126" s="464"/>
      <c r="D126" s="431" t="s">
        <v>847</v>
      </c>
      <c r="E126" s="432" t="s">
        <v>848</v>
      </c>
      <c r="F126" s="432" t="s">
        <v>841</v>
      </c>
      <c r="G126" s="524" t="s">
        <v>541</v>
      </c>
      <c r="H126" s="437">
        <v>83462943321</v>
      </c>
      <c r="I126" s="519" t="s">
        <v>836</v>
      </c>
      <c r="J126" s="522"/>
    </row>
    <row r="127" spans="1:10" ht="60" x14ac:dyDescent="0.25">
      <c r="A127" s="297">
        <v>1.25</v>
      </c>
      <c r="B127" s="523"/>
      <c r="C127" s="360" t="s">
        <v>53</v>
      </c>
      <c r="D127" s="208" t="s">
        <v>849</v>
      </c>
      <c r="E127" s="409" t="s">
        <v>557</v>
      </c>
      <c r="F127" s="409" t="s">
        <v>850</v>
      </c>
      <c r="G127" s="409" t="s">
        <v>11</v>
      </c>
      <c r="H127" s="410">
        <v>89324263836</v>
      </c>
      <c r="I127" s="411" t="s">
        <v>851</v>
      </c>
      <c r="J127" s="365" t="s">
        <v>852</v>
      </c>
    </row>
    <row r="128" spans="1:10" x14ac:dyDescent="0.25">
      <c r="B128" s="405"/>
      <c r="C128" s="360"/>
      <c r="D128" s="212" t="s">
        <v>853</v>
      </c>
      <c r="E128" s="370" t="s">
        <v>557</v>
      </c>
      <c r="F128" s="370" t="s">
        <v>797</v>
      </c>
      <c r="G128" s="370" t="s">
        <v>11</v>
      </c>
      <c r="H128" s="413">
        <v>89129940719</v>
      </c>
      <c r="I128" s="370" t="s">
        <v>11</v>
      </c>
      <c r="J128" s="370" t="s">
        <v>11</v>
      </c>
    </row>
    <row r="129" spans="2:10" x14ac:dyDescent="0.25">
      <c r="B129" s="405"/>
      <c r="C129" s="360"/>
      <c r="D129" s="212" t="s">
        <v>854</v>
      </c>
      <c r="E129" s="515" t="s">
        <v>855</v>
      </c>
      <c r="F129" s="370" t="s">
        <v>856</v>
      </c>
      <c r="G129" s="370" t="s">
        <v>11</v>
      </c>
      <c r="H129" s="413">
        <v>89828708413</v>
      </c>
      <c r="I129" s="370" t="s">
        <v>11</v>
      </c>
      <c r="J129" s="370" t="s">
        <v>11</v>
      </c>
    </row>
    <row r="130" spans="2:10" ht="75" x14ac:dyDescent="0.25">
      <c r="B130" s="405"/>
      <c r="C130" s="360" t="s">
        <v>54</v>
      </c>
      <c r="D130" s="423" t="s">
        <v>857</v>
      </c>
      <c r="E130" s="423" t="s">
        <v>858</v>
      </c>
      <c r="F130" s="423" t="s">
        <v>859</v>
      </c>
      <c r="G130" s="452" t="s">
        <v>860</v>
      </c>
      <c r="H130" s="525">
        <v>89028179499</v>
      </c>
      <c r="I130" s="407" t="s">
        <v>861</v>
      </c>
      <c r="J130" s="526" t="s">
        <v>862</v>
      </c>
    </row>
    <row r="131" spans="2:10" x14ac:dyDescent="0.25">
      <c r="B131" s="405"/>
      <c r="C131" s="360"/>
      <c r="D131" s="405" t="s">
        <v>863</v>
      </c>
      <c r="E131" s="405" t="s">
        <v>864</v>
      </c>
      <c r="F131" s="405">
        <v>21</v>
      </c>
      <c r="G131" s="406">
        <v>2023</v>
      </c>
      <c r="H131" s="198" t="s">
        <v>865</v>
      </c>
      <c r="I131" s="237"/>
      <c r="J131" s="237"/>
    </row>
    <row r="132" spans="2:10" x14ac:dyDescent="0.25">
      <c r="B132" s="405"/>
      <c r="C132" s="360"/>
      <c r="D132" s="405" t="s">
        <v>866</v>
      </c>
      <c r="E132" s="405" t="s">
        <v>867</v>
      </c>
      <c r="F132" s="405">
        <v>26</v>
      </c>
      <c r="G132" s="406">
        <v>2022</v>
      </c>
      <c r="H132" s="527" t="s">
        <v>868</v>
      </c>
      <c r="I132" s="460" t="s">
        <v>869</v>
      </c>
      <c r="J132" s="237"/>
    </row>
    <row r="133" spans="2:10" x14ac:dyDescent="0.25">
      <c r="B133" s="405"/>
      <c r="C133" s="360" t="s">
        <v>55</v>
      </c>
      <c r="D133" s="405" t="s">
        <v>395</v>
      </c>
      <c r="E133" s="405"/>
      <c r="F133" s="405"/>
      <c r="G133" s="406"/>
      <c r="H133" s="406"/>
      <c r="I133" s="237"/>
      <c r="J133" s="237"/>
    </row>
    <row r="134" spans="2:10" x14ac:dyDescent="0.25">
      <c r="B134" s="405"/>
      <c r="C134" s="360"/>
      <c r="D134" s="405"/>
      <c r="E134" s="405"/>
      <c r="F134" s="405"/>
      <c r="G134" s="406"/>
      <c r="H134" s="406"/>
      <c r="I134" s="237"/>
      <c r="J134" s="237"/>
    </row>
    <row r="135" spans="2:10" x14ac:dyDescent="0.25">
      <c r="B135" s="405"/>
      <c r="C135" s="360"/>
      <c r="D135" s="405"/>
      <c r="E135" s="405"/>
      <c r="F135" s="405"/>
      <c r="G135" s="406"/>
      <c r="H135" s="406"/>
      <c r="I135" s="237"/>
      <c r="J135" s="237"/>
    </row>
    <row r="136" spans="2:10" x14ac:dyDescent="0.25">
      <c r="B136" s="405"/>
      <c r="C136" s="360" t="s">
        <v>56</v>
      </c>
      <c r="D136" s="405" t="s">
        <v>870</v>
      </c>
      <c r="E136" s="405" t="s">
        <v>557</v>
      </c>
      <c r="F136" s="405">
        <v>3</v>
      </c>
      <c r="G136" s="406">
        <v>2020</v>
      </c>
      <c r="H136" s="406">
        <v>89129279271</v>
      </c>
      <c r="I136" s="407" t="s">
        <v>871</v>
      </c>
      <c r="J136" s="237" t="s">
        <v>872</v>
      </c>
    </row>
    <row r="137" spans="2:10" x14ac:dyDescent="0.25">
      <c r="B137" s="405"/>
      <c r="C137" s="360"/>
      <c r="D137" s="405"/>
      <c r="E137" s="405"/>
      <c r="F137" s="405"/>
      <c r="G137" s="406"/>
      <c r="H137" s="406"/>
      <c r="I137" s="237"/>
      <c r="J137" s="237"/>
    </row>
    <row r="138" spans="2:10" x14ac:dyDescent="0.25">
      <c r="B138" s="405"/>
      <c r="C138" s="360"/>
      <c r="D138" s="405"/>
      <c r="E138" s="405"/>
      <c r="F138" s="405"/>
      <c r="G138" s="406"/>
      <c r="H138" s="406"/>
      <c r="I138" s="237"/>
      <c r="J138" s="237"/>
    </row>
    <row r="139" spans="2:10" ht="30" x14ac:dyDescent="0.25">
      <c r="B139" s="405"/>
      <c r="C139" s="360" t="s">
        <v>57</v>
      </c>
      <c r="D139" s="528" t="s">
        <v>873</v>
      </c>
      <c r="E139" s="529" t="s">
        <v>557</v>
      </c>
      <c r="F139" s="529" t="s">
        <v>874</v>
      </c>
      <c r="G139" s="529">
        <v>2024</v>
      </c>
      <c r="H139" s="529" t="s">
        <v>875</v>
      </c>
      <c r="I139" s="364" t="s">
        <v>876</v>
      </c>
      <c r="J139" s="237"/>
    </row>
    <row r="140" spans="2:10" x14ac:dyDescent="0.25">
      <c r="B140" s="405"/>
      <c r="C140" s="360"/>
      <c r="D140" s="530" t="s">
        <v>877</v>
      </c>
      <c r="E140" s="531" t="s">
        <v>557</v>
      </c>
      <c r="F140" s="531" t="s">
        <v>762</v>
      </c>
      <c r="G140" s="531">
        <v>2020</v>
      </c>
      <c r="H140" s="532">
        <v>89519663098</v>
      </c>
      <c r="I140" s="533" t="s">
        <v>878</v>
      </c>
      <c r="J140" s="237"/>
    </row>
    <row r="141" spans="2:10" x14ac:dyDescent="0.25">
      <c r="B141" s="405"/>
      <c r="C141" s="360"/>
      <c r="D141" s="405"/>
      <c r="E141" s="405"/>
      <c r="F141" s="405"/>
      <c r="G141" s="406"/>
      <c r="H141" s="406"/>
      <c r="I141" s="237"/>
      <c r="J141" s="237"/>
    </row>
    <row r="142" spans="2:10" x14ac:dyDescent="0.25">
      <c r="B142" s="405"/>
      <c r="C142" s="360" t="s">
        <v>58</v>
      </c>
      <c r="D142" s="405">
        <v>0</v>
      </c>
      <c r="E142" s="405">
        <v>0</v>
      </c>
      <c r="F142" s="405">
        <v>0</v>
      </c>
      <c r="G142" s="406">
        <v>0</v>
      </c>
      <c r="H142" s="406">
        <v>0</v>
      </c>
      <c r="I142" s="237">
        <v>0</v>
      </c>
      <c r="J142" s="237">
        <v>0</v>
      </c>
    </row>
    <row r="143" spans="2:10" x14ac:dyDescent="0.25">
      <c r="B143" s="405"/>
      <c r="C143" s="360"/>
      <c r="D143" s="405"/>
      <c r="E143" s="405"/>
      <c r="F143" s="405"/>
      <c r="G143" s="406"/>
      <c r="H143" s="406"/>
      <c r="I143" s="237"/>
      <c r="J143" s="237"/>
    </row>
    <row r="144" spans="2:10" x14ac:dyDescent="0.25">
      <c r="B144" s="405"/>
      <c r="C144" s="360"/>
      <c r="D144" s="405"/>
      <c r="E144" s="405"/>
      <c r="F144" s="405"/>
      <c r="G144" s="406"/>
      <c r="H144" s="406"/>
      <c r="I144" s="237"/>
      <c r="J144" s="237"/>
    </row>
    <row r="145" spans="2:10" x14ac:dyDescent="0.25">
      <c r="B145" s="405"/>
      <c r="C145" s="360" t="s">
        <v>59</v>
      </c>
      <c r="D145" s="168" t="s">
        <v>879</v>
      </c>
      <c r="E145" s="436" t="s">
        <v>557</v>
      </c>
      <c r="F145" s="436" t="s">
        <v>685</v>
      </c>
      <c r="G145" s="169">
        <v>2023</v>
      </c>
      <c r="H145" s="169" t="s">
        <v>11</v>
      </c>
      <c r="I145" s="411" t="s">
        <v>880</v>
      </c>
      <c r="J145" s="409" t="s">
        <v>317</v>
      </c>
    </row>
    <row r="146" spans="2:10" x14ac:dyDescent="0.25">
      <c r="B146" s="405"/>
      <c r="C146" s="360"/>
      <c r="D146" s="168" t="s">
        <v>881</v>
      </c>
      <c r="E146" s="436" t="s">
        <v>882</v>
      </c>
      <c r="F146" s="436" t="s">
        <v>546</v>
      </c>
      <c r="G146" s="169">
        <v>2023</v>
      </c>
      <c r="H146" s="169" t="s">
        <v>11</v>
      </c>
      <c r="I146" s="370" t="s">
        <v>11</v>
      </c>
      <c r="J146" s="370" t="s">
        <v>11</v>
      </c>
    </row>
    <row r="147" spans="2:10" x14ac:dyDescent="0.25">
      <c r="B147" s="405"/>
      <c r="C147" s="360"/>
      <c r="I147" s="370" t="s">
        <v>11</v>
      </c>
      <c r="J147" s="370" t="s">
        <v>11</v>
      </c>
    </row>
    <row r="148" spans="2:10" ht="60" x14ac:dyDescent="0.25">
      <c r="B148" s="405"/>
      <c r="C148" s="360" t="s">
        <v>61</v>
      </c>
      <c r="D148" s="206" t="s">
        <v>883</v>
      </c>
      <c r="E148" s="409" t="s">
        <v>557</v>
      </c>
      <c r="F148" s="409" t="s">
        <v>800</v>
      </c>
      <c r="G148" s="410">
        <v>2021</v>
      </c>
      <c r="H148" s="410">
        <v>89505284135</v>
      </c>
      <c r="I148" s="411" t="s">
        <v>884</v>
      </c>
      <c r="J148" s="365" t="s">
        <v>885</v>
      </c>
    </row>
    <row r="149" spans="2:10" ht="45" x14ac:dyDescent="0.25">
      <c r="B149" s="463"/>
      <c r="C149" s="463"/>
      <c r="D149" s="534" t="s">
        <v>886</v>
      </c>
      <c r="E149" s="535" t="s">
        <v>557</v>
      </c>
      <c r="F149" s="535" t="s">
        <v>887</v>
      </c>
      <c r="G149" s="536">
        <v>2021</v>
      </c>
      <c r="H149" s="536">
        <v>89963283082</v>
      </c>
      <c r="I149" s="537" t="s">
        <v>888</v>
      </c>
      <c r="J149" s="538" t="s">
        <v>889</v>
      </c>
    </row>
    <row r="150" spans="2:10" x14ac:dyDescent="0.25">
      <c r="B150" s="490"/>
      <c r="C150" s="490"/>
      <c r="D150" s="490"/>
      <c r="E150" s="490"/>
      <c r="F150" s="490"/>
      <c r="G150" s="539"/>
      <c r="H150" s="539"/>
      <c r="I150" s="9"/>
      <c r="J150" s="9"/>
    </row>
    <row r="151" spans="2:10" x14ac:dyDescent="0.25">
      <c r="B151" s="490"/>
      <c r="C151" s="490"/>
      <c r="D151" s="490"/>
      <c r="E151" s="490"/>
      <c r="F151" s="490"/>
      <c r="G151" s="539"/>
      <c r="H151" s="539"/>
      <c r="I151" s="9"/>
      <c r="J151" s="9"/>
    </row>
    <row r="152" spans="2:10" x14ac:dyDescent="0.25">
      <c r="B152" s="490"/>
      <c r="C152" s="490" t="s">
        <v>890</v>
      </c>
      <c r="D152" s="490"/>
      <c r="E152" s="490"/>
      <c r="F152" s="490"/>
      <c r="G152" s="539"/>
      <c r="H152" s="539"/>
      <c r="I152" s="9"/>
      <c r="J152" s="9"/>
    </row>
    <row r="153" spans="2:10" x14ac:dyDescent="0.25">
      <c r="B153" s="540"/>
      <c r="C153" s="540"/>
      <c r="D153" s="540"/>
      <c r="E153" s="540"/>
      <c r="F153" s="540"/>
      <c r="G153" s="468"/>
      <c r="H153" s="468"/>
    </row>
    <row r="154" spans="2:10" x14ac:dyDescent="0.25">
      <c r="B154" s="540"/>
      <c r="C154" s="540"/>
      <c r="D154" s="540"/>
      <c r="E154" s="540"/>
      <c r="F154" s="540"/>
      <c r="G154" s="468"/>
      <c r="H154" s="468"/>
    </row>
    <row r="155" spans="2:10" x14ac:dyDescent="0.25">
      <c r="B155" s="540"/>
      <c r="C155" s="540"/>
      <c r="D155" s="540"/>
      <c r="E155" s="540"/>
      <c r="F155" s="540"/>
      <c r="G155" s="468"/>
      <c r="H155" s="468"/>
    </row>
    <row r="156" spans="2:10" x14ac:dyDescent="0.25">
      <c r="B156" s="540"/>
      <c r="C156" s="540"/>
      <c r="D156" s="540"/>
      <c r="E156" s="540"/>
      <c r="F156" s="540"/>
      <c r="G156" s="468"/>
      <c r="H156" s="468"/>
    </row>
    <row r="157" spans="2:10" x14ac:dyDescent="0.25">
      <c r="B157" s="540"/>
      <c r="C157" s="540"/>
      <c r="D157" s="540"/>
      <c r="E157" s="540"/>
      <c r="F157" s="540"/>
      <c r="G157" s="468"/>
      <c r="H157" s="468"/>
    </row>
    <row r="158" spans="2:10" x14ac:dyDescent="0.25">
      <c r="B158" s="540"/>
      <c r="C158" s="540"/>
      <c r="D158" s="540"/>
      <c r="E158" s="540"/>
      <c r="F158" s="540"/>
      <c r="G158" s="468"/>
      <c r="H158" s="468"/>
    </row>
    <row r="159" spans="2:10" x14ac:dyDescent="0.25">
      <c r="B159" s="540"/>
      <c r="C159" s="540"/>
      <c r="D159" s="540"/>
      <c r="E159" s="540"/>
      <c r="F159" s="540"/>
      <c r="G159" s="468"/>
      <c r="H159" s="468"/>
    </row>
    <row r="160" spans="2:10" x14ac:dyDescent="0.25">
      <c r="B160" s="540"/>
      <c r="C160" s="540"/>
      <c r="D160" s="540"/>
      <c r="E160" s="540"/>
      <c r="F160" s="540"/>
      <c r="G160" s="468"/>
      <c r="H160" s="468"/>
    </row>
  </sheetData>
  <mergeCells count="2">
    <mergeCell ref="B3:I3"/>
    <mergeCell ref="B5:I5"/>
  </mergeCells>
  <hyperlinks>
    <hyperlink ref="I8" r:id="rId1"/>
    <hyperlink ref="I9" r:id="rId2"/>
    <hyperlink ref="I10" r:id="rId3"/>
    <hyperlink ref="I12" r:id="rId4"/>
    <hyperlink ref="I13" r:id="rId5"/>
    <hyperlink ref="I16" r:id="rId6"/>
    <hyperlink ref="I19" r:id="rId7"/>
    <hyperlink ref="I20" r:id="rId8"/>
    <hyperlink ref="I23" r:id="rId9"/>
    <hyperlink ref="I24" r:id="rId10"/>
    <hyperlink ref="I25" r:id="rId11"/>
    <hyperlink ref="I27" r:id="rId12"/>
    <hyperlink ref="I30" r:id="rId13"/>
    <hyperlink ref="I31" r:id="rId14"/>
    <hyperlink ref="I32" r:id="rId15"/>
    <hyperlink ref="I33" r:id="rId16"/>
    <hyperlink ref="I34" r:id="rId17"/>
    <hyperlink ref="I35" r:id="rId18"/>
    <hyperlink ref="I36" r:id="rId19"/>
    <hyperlink ref="I41" r:id="rId20"/>
    <hyperlink ref="I52" r:id="rId21"/>
    <hyperlink ref="I57" r:id="rId22"/>
    <hyperlink ref="I58" r:id="rId23"/>
    <hyperlink ref="I59" r:id="rId24"/>
    <hyperlink ref="I60" r:id="rId25"/>
    <hyperlink ref="I61" r:id="rId26"/>
    <hyperlink ref="I62" r:id="rId27"/>
    <hyperlink ref="I63" r:id="rId28"/>
    <hyperlink ref="I64" r:id="rId29"/>
    <hyperlink ref="I66" r:id="rId30"/>
    <hyperlink ref="I67" r:id="rId31"/>
    <hyperlink ref="I72" r:id="rId32"/>
    <hyperlink ref="I75" r:id="rId33"/>
    <hyperlink ref="I76" r:id="rId34"/>
    <hyperlink ref="I77" r:id="rId35"/>
    <hyperlink ref="I78" r:id="rId36"/>
    <hyperlink ref="I80" r:id="rId37"/>
    <hyperlink ref="I82" r:id="rId38"/>
    <hyperlink ref="I83" r:id="rId39"/>
    <hyperlink ref="I84" r:id="rId40"/>
    <hyperlink ref="I85" r:id="rId41"/>
    <hyperlink ref="I86" r:id="rId42"/>
    <hyperlink ref="I87" r:id="rId43"/>
    <hyperlink ref="I90" r:id="rId44"/>
    <hyperlink ref="J92" r:id="rId45"/>
    <hyperlink ref="I93" r:id="rId46"/>
    <hyperlink ref="I96" r:id="rId47"/>
    <hyperlink ref="I99" r:id="rId48"/>
    <hyperlink ref="I102" r:id="rId49"/>
    <hyperlink ref="I103" r:id="rId50"/>
    <hyperlink ref="I104" r:id="rId51"/>
    <hyperlink ref="I105" r:id="rId52"/>
    <hyperlink ref="I106" r:id="rId53"/>
    <hyperlink ref="I107" r:id="rId54"/>
    <hyperlink ref="I108" r:id="rId55"/>
    <hyperlink ref="I109" r:id="rId56"/>
    <hyperlink ref="I110" r:id="rId57"/>
    <hyperlink ref="I111" r:id="rId58"/>
    <hyperlink ref="I113" r:id="rId59"/>
    <hyperlink ref="I114" r:id="rId60"/>
    <hyperlink ref="I115" r:id="rId61"/>
    <hyperlink ref="I118" r:id="rId62"/>
    <hyperlink ref="I119" r:id="rId63"/>
    <hyperlink ref="I120" r:id="rId64"/>
    <hyperlink ref="I121" r:id="rId65"/>
    <hyperlink ref="I122" r:id="rId66"/>
    <hyperlink ref="I123" r:id="rId67"/>
    <hyperlink ref="I124" r:id="rId68"/>
    <hyperlink ref="I125" r:id="rId69"/>
    <hyperlink ref="I126" r:id="rId70"/>
    <hyperlink ref="I127" r:id="rId71"/>
    <hyperlink ref="I130" r:id="rId72"/>
    <hyperlink ref="I132" r:id="rId73"/>
    <hyperlink ref="I136" r:id="rId74"/>
    <hyperlink ref="I139" r:id="rId75"/>
    <hyperlink ref="I140" r:id="rId76"/>
    <hyperlink ref="I145" r:id="rId77"/>
    <hyperlink ref="I148" r:id="rId78"/>
    <hyperlink ref="I149" r:id="rId79"/>
  </hyperlinks>
  <pageMargins left="0.70078740157480324" right="0.70078740157480324" top="0.75196850393700776" bottom="0.75196850393700776" header="0.3" footer="0.3"/>
  <pageSetup paperSize="9" scale="44" fitToHeight="0" orientation="landscape" useFirstPageNumber="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Z31"/>
  <sheetViews>
    <sheetView workbookViewId="0">
      <pane xSplit="1" ySplit="6" topLeftCell="GV7" activePane="bottomRight" state="frozen"/>
      <selection activeCell="H17" sqref="H17"/>
      <selection pane="topRight"/>
      <selection pane="bottomLeft"/>
      <selection pane="bottomRight" activeCell="IT9" sqref="IT9"/>
    </sheetView>
  </sheetViews>
  <sheetFormatPr defaultRowHeight="15" x14ac:dyDescent="0.25"/>
  <cols>
    <col min="1" max="1" width="36.85546875" customWidth="1"/>
    <col min="2" max="6" width="3.140625" bestFit="1" customWidth="1"/>
    <col min="7" max="7" width="3.140625" style="1103" bestFit="1" customWidth="1"/>
    <col min="8" max="8" width="5.42578125" bestFit="1" customWidth="1"/>
    <col min="9" max="13" width="3.140625" bestFit="1" customWidth="1"/>
    <col min="14" max="14" width="3.140625" style="1103" bestFit="1" customWidth="1"/>
    <col min="15" max="15" width="5.42578125" bestFit="1" customWidth="1"/>
    <col min="16" max="20" width="3.140625" bestFit="1" customWidth="1"/>
    <col min="21" max="21" width="3.140625" style="1103" bestFit="1" customWidth="1"/>
    <col min="22" max="22" width="5.42578125" bestFit="1" customWidth="1"/>
    <col min="23" max="27" width="3.140625" bestFit="1" customWidth="1"/>
    <col min="28" max="28" width="3.140625" style="1103" bestFit="1" customWidth="1"/>
    <col min="29" max="29" width="5.42578125" bestFit="1" customWidth="1"/>
    <col min="30" max="34" width="3.140625" bestFit="1" customWidth="1"/>
    <col min="35" max="35" width="3.140625" style="1103" bestFit="1" customWidth="1"/>
    <col min="36" max="36" width="5.42578125" bestFit="1" customWidth="1"/>
    <col min="37" max="41" width="3.140625" bestFit="1" customWidth="1"/>
    <col min="42" max="42" width="3.140625" style="1103" bestFit="1" customWidth="1"/>
    <col min="43" max="43" width="5.42578125" bestFit="1" customWidth="1"/>
    <col min="44" max="48" width="3.140625" bestFit="1" customWidth="1"/>
    <col min="49" max="49" width="3.140625" style="1103" bestFit="1" customWidth="1"/>
    <col min="50" max="50" width="5.42578125" bestFit="1" customWidth="1"/>
    <col min="51" max="55" width="3.140625" bestFit="1" customWidth="1"/>
    <col min="56" max="56" width="3.140625" style="1103" bestFit="1" customWidth="1"/>
    <col min="57" max="57" width="5.42578125" bestFit="1" customWidth="1"/>
    <col min="58" max="62" width="3.140625" bestFit="1" customWidth="1"/>
    <col min="63" max="63" width="3.140625" style="1103" bestFit="1" customWidth="1"/>
    <col min="64" max="64" width="5.42578125" bestFit="1" customWidth="1"/>
    <col min="65" max="69" width="3.140625" bestFit="1" customWidth="1"/>
    <col min="70" max="70" width="3.140625" style="1103" bestFit="1" customWidth="1"/>
    <col min="71" max="73" width="5.42578125" bestFit="1" customWidth="1"/>
    <col min="74" max="74" width="3.140625" bestFit="1" customWidth="1"/>
    <col min="75" max="75" width="4.42578125" bestFit="1" customWidth="1"/>
    <col min="76" max="76" width="5.42578125" bestFit="1" customWidth="1"/>
    <col min="77" max="77" width="3.140625" style="1103" bestFit="1" customWidth="1"/>
    <col min="78" max="78" width="5.42578125" bestFit="1" customWidth="1"/>
    <col min="79" max="83" width="3.140625" bestFit="1" customWidth="1"/>
    <col min="84" max="84" width="3.140625" style="1103" bestFit="1" customWidth="1"/>
    <col min="85" max="85" width="5.42578125" bestFit="1" customWidth="1"/>
    <col min="86" max="90" width="3.140625" bestFit="1" customWidth="1"/>
    <col min="91" max="91" width="3.140625" style="1103" bestFit="1" customWidth="1"/>
    <col min="92" max="92" width="5.42578125" bestFit="1" customWidth="1"/>
    <col min="93" max="94" width="3.140625" bestFit="1" customWidth="1"/>
    <col min="95" max="96" width="4.42578125" bestFit="1" customWidth="1"/>
    <col min="97" max="97" width="3.140625" bestFit="1" customWidth="1"/>
    <col min="98" max="98" width="3.140625" style="1103" bestFit="1" customWidth="1"/>
    <col min="99" max="99" width="5.42578125" bestFit="1" customWidth="1"/>
    <col min="100" max="104" width="3.140625" bestFit="1" customWidth="1"/>
    <col min="105" max="105" width="3.140625" style="1103" bestFit="1" customWidth="1"/>
    <col min="106" max="106" width="5.42578125" bestFit="1" customWidth="1"/>
    <col min="107" max="107" width="5.85546875" customWidth="1"/>
    <col min="108" max="111" width="3.140625" bestFit="1" customWidth="1"/>
    <col min="112" max="112" width="3.140625" style="1103" bestFit="1" customWidth="1"/>
    <col min="113" max="113" width="5.42578125" bestFit="1" customWidth="1"/>
    <col min="114" max="114" width="6.7109375" customWidth="1"/>
    <col min="115" max="118" width="3.140625" bestFit="1" customWidth="1"/>
    <col min="119" max="119" width="3.140625" style="1103" bestFit="1" customWidth="1"/>
    <col min="120" max="120" width="5.42578125" bestFit="1" customWidth="1"/>
    <col min="121" max="121" width="9.42578125" bestFit="1" customWidth="1"/>
    <col min="122" max="124" width="5.42578125" bestFit="1" customWidth="1"/>
    <col min="125" max="125" width="7.7109375" bestFit="1" customWidth="1"/>
    <col min="126" max="126" width="3.140625" style="1103" bestFit="1" customWidth="1"/>
    <col min="127" max="127" width="5.42578125" bestFit="1" customWidth="1"/>
    <col min="128" max="132" width="3.140625" bestFit="1" customWidth="1"/>
    <col min="133" max="133" width="3.140625" style="1103" bestFit="1" customWidth="1"/>
    <col min="134" max="134" width="5.42578125" bestFit="1" customWidth="1"/>
    <col min="135" max="139" width="3.140625" bestFit="1" customWidth="1"/>
    <col min="140" max="140" width="3.140625" style="1103" bestFit="1" customWidth="1"/>
    <col min="141" max="141" width="5.42578125" bestFit="1" customWidth="1"/>
    <col min="142" max="146" width="3.140625" bestFit="1" customWidth="1"/>
    <col min="147" max="147" width="3.140625" style="1103" bestFit="1" customWidth="1"/>
    <col min="148" max="148" width="5.42578125" bestFit="1" customWidth="1"/>
    <col min="149" max="153" width="3.140625" bestFit="1" customWidth="1"/>
    <col min="154" max="154" width="3.140625" style="1103" bestFit="1" customWidth="1"/>
    <col min="155" max="155" width="5.42578125" bestFit="1" customWidth="1"/>
    <col min="156" max="160" width="3.140625" bestFit="1" customWidth="1"/>
    <col min="161" max="161" width="3.140625" style="1103" bestFit="1" customWidth="1"/>
    <col min="162" max="162" width="5.42578125" bestFit="1" customWidth="1"/>
    <col min="163" max="167" width="3.140625" bestFit="1" customWidth="1"/>
    <col min="168" max="168" width="3.140625" style="1103" bestFit="1" customWidth="1"/>
    <col min="169" max="169" width="5.42578125" bestFit="1" customWidth="1"/>
    <col min="170" max="174" width="3.140625" bestFit="1" customWidth="1"/>
    <col min="175" max="175" width="3.140625" style="1103" bestFit="1" customWidth="1"/>
    <col min="176" max="176" width="5.42578125" bestFit="1" customWidth="1"/>
    <col min="177" max="181" width="3.140625" bestFit="1" customWidth="1"/>
    <col min="182" max="182" width="3.140625" style="1103" bestFit="1" customWidth="1"/>
    <col min="183" max="183" width="5.42578125" bestFit="1" customWidth="1"/>
    <col min="184" max="188" width="3.140625" bestFit="1" customWidth="1"/>
    <col min="189" max="189" width="3.140625" style="1103" bestFit="1" customWidth="1"/>
    <col min="190" max="190" width="5.42578125" bestFit="1" customWidth="1"/>
    <col min="191" max="195" width="3.140625" bestFit="1" customWidth="1"/>
    <col min="196" max="196" width="3.140625" style="1103" bestFit="1" customWidth="1"/>
    <col min="197" max="197" width="5.42578125" bestFit="1" customWidth="1"/>
    <col min="198" max="198" width="5.85546875" bestFit="1" customWidth="1"/>
    <col min="199" max="199" width="5.42578125" bestFit="1" customWidth="1"/>
    <col min="200" max="200" width="5.85546875" bestFit="1" customWidth="1"/>
    <col min="201" max="201" width="6" bestFit="1" customWidth="1"/>
    <col min="202" max="202" width="5.42578125" bestFit="1" customWidth="1"/>
    <col min="203" max="203" width="3.140625" style="1103" bestFit="1" customWidth="1"/>
    <col min="204" max="204" width="6.28515625" bestFit="1" customWidth="1"/>
    <col min="205" max="209" width="3.140625" bestFit="1" customWidth="1"/>
    <col min="210" max="210" width="3.140625" style="1103" bestFit="1" customWidth="1"/>
    <col min="211" max="211" width="5.42578125" bestFit="1" customWidth="1"/>
    <col min="212" max="216" width="3.140625" bestFit="1" customWidth="1"/>
    <col min="217" max="217" width="3.140625" style="1103" bestFit="1" customWidth="1"/>
    <col min="218" max="218" width="5.42578125" bestFit="1" customWidth="1"/>
    <col min="219" max="223" width="3.140625" bestFit="1" customWidth="1"/>
    <col min="224" max="224" width="3.140625" style="1103" bestFit="1" customWidth="1"/>
    <col min="225" max="225" width="5.42578125" bestFit="1" customWidth="1"/>
    <col min="226" max="230" width="3.140625" bestFit="1" customWidth="1"/>
    <col min="231" max="231" width="3.140625" style="1103" bestFit="1" customWidth="1"/>
    <col min="232" max="232" width="5.42578125" bestFit="1" customWidth="1"/>
    <col min="233" max="237" width="3.140625" bestFit="1" customWidth="1"/>
    <col min="238" max="238" width="3.140625" style="1103" bestFit="1" customWidth="1"/>
    <col min="239" max="239" width="5.42578125" bestFit="1" customWidth="1"/>
    <col min="240" max="244" width="3.140625" bestFit="1" customWidth="1"/>
    <col min="245" max="245" width="3.140625" style="1103" bestFit="1" customWidth="1"/>
    <col min="246" max="246" width="5.42578125" bestFit="1" customWidth="1"/>
    <col min="247" max="251" width="3.140625" bestFit="1" customWidth="1"/>
    <col min="252" max="252" width="3.140625" style="1103" bestFit="1" customWidth="1"/>
    <col min="253" max="253" width="5.42578125" bestFit="1" customWidth="1"/>
    <col min="254" max="258" width="8.5703125" bestFit="1" customWidth="1"/>
    <col min="259" max="259" width="3.140625" style="1103" bestFit="1" customWidth="1"/>
    <col min="260" max="260" width="5.42578125" bestFit="1" customWidth="1"/>
  </cols>
  <sheetData>
    <row r="2" spans="1:260" ht="60" x14ac:dyDescent="0.25">
      <c r="A2" s="288" t="s">
        <v>891</v>
      </c>
    </row>
    <row r="4" spans="1:260" x14ac:dyDescent="0.25">
      <c r="A4" s="290" t="s">
        <v>892</v>
      </c>
    </row>
    <row r="5" spans="1:260" ht="39.75" customHeight="1" x14ac:dyDescent="0.25">
      <c r="A5" s="1302" t="s">
        <v>893</v>
      </c>
      <c r="B5" s="1294" t="s">
        <v>894</v>
      </c>
      <c r="C5" s="1295"/>
      <c r="D5" s="1294"/>
      <c r="E5" s="1295"/>
      <c r="F5" s="1294"/>
      <c r="G5" s="1294"/>
      <c r="H5" s="1294"/>
      <c r="I5" s="1294" t="s">
        <v>895</v>
      </c>
      <c r="J5" s="1295"/>
      <c r="K5" s="1294"/>
      <c r="L5" s="1295"/>
      <c r="M5" s="1294"/>
      <c r="N5" s="1294"/>
      <c r="O5" s="1294"/>
      <c r="P5" s="1294" t="s">
        <v>896</v>
      </c>
      <c r="Q5" s="1295"/>
      <c r="R5" s="1294"/>
      <c r="S5" s="1295"/>
      <c r="T5" s="1294"/>
      <c r="U5" s="1294"/>
      <c r="V5" s="1294"/>
      <c r="W5" s="1294" t="s">
        <v>897</v>
      </c>
      <c r="X5" s="1295"/>
      <c r="Y5" s="1294"/>
      <c r="Z5" s="1295"/>
      <c r="AA5" s="1294"/>
      <c r="AB5" s="1294"/>
      <c r="AC5" s="1294"/>
      <c r="AD5" s="1294" t="s">
        <v>31</v>
      </c>
      <c r="AE5" s="1295"/>
      <c r="AF5" s="1294"/>
      <c r="AG5" s="1295"/>
      <c r="AH5" s="1294"/>
      <c r="AI5" s="1294"/>
      <c r="AJ5" s="1294"/>
      <c r="AK5" s="1294" t="s">
        <v>898</v>
      </c>
      <c r="AL5" s="1295"/>
      <c r="AM5" s="1294"/>
      <c r="AN5" s="1295"/>
      <c r="AO5" s="1294"/>
      <c r="AP5" s="1294"/>
      <c r="AQ5" s="1294"/>
      <c r="AR5" s="1294" t="s">
        <v>899</v>
      </c>
      <c r="AS5" s="1295"/>
      <c r="AT5" s="1294"/>
      <c r="AU5" s="1295"/>
      <c r="AV5" s="1294"/>
      <c r="AW5" s="1294"/>
      <c r="AX5" s="1294"/>
      <c r="AY5" s="1294" t="s">
        <v>900</v>
      </c>
      <c r="AZ5" s="1295"/>
      <c r="BA5" s="1294"/>
      <c r="BB5" s="1295"/>
      <c r="BC5" s="1294"/>
      <c r="BD5" s="1294"/>
      <c r="BE5" s="1294"/>
      <c r="BF5" s="1294" t="s">
        <v>901</v>
      </c>
      <c r="BG5" s="1295"/>
      <c r="BH5" s="1294"/>
      <c r="BI5" s="1295"/>
      <c r="BJ5" s="1294"/>
      <c r="BK5" s="1294"/>
      <c r="BL5" s="1294"/>
      <c r="BM5" s="1294" t="s">
        <v>902</v>
      </c>
      <c r="BN5" s="1295"/>
      <c r="BO5" s="1294"/>
      <c r="BP5" s="1295"/>
      <c r="BQ5" s="1294"/>
      <c r="BR5" s="1294"/>
      <c r="BS5" s="1294"/>
      <c r="BT5" s="1294" t="s">
        <v>903</v>
      </c>
      <c r="BU5" s="1295"/>
      <c r="BV5" s="1294"/>
      <c r="BW5" s="1295"/>
      <c r="BX5" s="1294"/>
      <c r="BY5" s="1294"/>
      <c r="BZ5" s="1294"/>
      <c r="CA5" s="1294" t="s">
        <v>904</v>
      </c>
      <c r="CB5" s="1295"/>
      <c r="CC5" s="1294"/>
      <c r="CD5" s="1295"/>
      <c r="CE5" s="1294"/>
      <c r="CF5" s="1294"/>
      <c r="CG5" s="1294"/>
      <c r="CH5" s="1294" t="s">
        <v>905</v>
      </c>
      <c r="CI5" s="1295"/>
      <c r="CJ5" s="1294"/>
      <c r="CK5" s="1295"/>
      <c r="CL5" s="1294"/>
      <c r="CM5" s="1294"/>
      <c r="CN5" s="1294"/>
      <c r="CO5" s="1294" t="s">
        <v>906</v>
      </c>
      <c r="CP5" s="1295"/>
      <c r="CQ5" s="1294"/>
      <c r="CR5" s="1295"/>
      <c r="CS5" s="1294"/>
      <c r="CT5" s="1294"/>
      <c r="CU5" s="1294"/>
      <c r="CV5" s="1294" t="s">
        <v>907</v>
      </c>
      <c r="CW5" s="1295"/>
      <c r="CX5" s="1294"/>
      <c r="CY5" s="1295"/>
      <c r="CZ5" s="1294"/>
      <c r="DA5" s="1294"/>
      <c r="DB5" s="1294"/>
      <c r="DC5" s="1294" t="s">
        <v>301</v>
      </c>
      <c r="DD5" s="1295"/>
      <c r="DE5" s="1294"/>
      <c r="DF5" s="1295"/>
      <c r="DG5" s="1294"/>
      <c r="DH5" s="1294"/>
      <c r="DI5" s="1294"/>
      <c r="DJ5" s="1294" t="s">
        <v>908</v>
      </c>
      <c r="DK5" s="1295"/>
      <c r="DL5" s="1294"/>
      <c r="DM5" s="1295"/>
      <c r="DN5" s="1294"/>
      <c r="DO5" s="1294"/>
      <c r="DP5" s="1294"/>
      <c r="DQ5" s="1294" t="s">
        <v>909</v>
      </c>
      <c r="DR5" s="1295"/>
      <c r="DS5" s="1294"/>
      <c r="DT5" s="1295"/>
      <c r="DU5" s="1294"/>
      <c r="DV5" s="1294"/>
      <c r="DW5" s="1294"/>
      <c r="DX5" s="1294" t="s">
        <v>910</v>
      </c>
      <c r="DY5" s="1295"/>
      <c r="DZ5" s="1294"/>
      <c r="EA5" s="1295"/>
      <c r="EB5" s="1294"/>
      <c r="EC5" s="1294"/>
      <c r="ED5" s="1294"/>
      <c r="EE5" s="1294" t="s">
        <v>911</v>
      </c>
      <c r="EF5" s="1295"/>
      <c r="EG5" s="1294"/>
      <c r="EH5" s="1295"/>
      <c r="EI5" s="1294"/>
      <c r="EJ5" s="1294"/>
      <c r="EK5" s="1294"/>
      <c r="EL5" s="1294" t="s">
        <v>912</v>
      </c>
      <c r="EM5" s="1295"/>
      <c r="EN5" s="1294"/>
      <c r="EO5" s="1295"/>
      <c r="EP5" s="1294"/>
      <c r="EQ5" s="1294"/>
      <c r="ER5" s="1294"/>
      <c r="ES5" s="1294" t="s">
        <v>913</v>
      </c>
      <c r="ET5" s="1295"/>
      <c r="EU5" s="1294"/>
      <c r="EV5" s="1295"/>
      <c r="EW5" s="1294"/>
      <c r="EX5" s="1294"/>
      <c r="EY5" s="1294"/>
      <c r="EZ5" s="1294" t="s">
        <v>914</v>
      </c>
      <c r="FA5" s="1295"/>
      <c r="FB5" s="1294"/>
      <c r="FC5" s="1295"/>
      <c r="FD5" s="1294"/>
      <c r="FE5" s="1294"/>
      <c r="FF5" s="1294"/>
      <c r="FG5" s="1294" t="s">
        <v>915</v>
      </c>
      <c r="FH5" s="1295"/>
      <c r="FI5" s="1294"/>
      <c r="FJ5" s="1295"/>
      <c r="FK5" s="1294"/>
      <c r="FL5" s="1294"/>
      <c r="FM5" s="1294"/>
      <c r="FN5" s="1294" t="s">
        <v>916</v>
      </c>
      <c r="FO5" s="1295"/>
      <c r="FP5" s="1294"/>
      <c r="FQ5" s="1295"/>
      <c r="FR5" s="1294"/>
      <c r="FS5" s="1294"/>
      <c r="FT5" s="1294"/>
      <c r="FU5" s="1294" t="s">
        <v>917</v>
      </c>
      <c r="FV5" s="1295"/>
      <c r="FW5" s="1294"/>
      <c r="FX5" s="1295"/>
      <c r="FY5" s="1294"/>
      <c r="FZ5" s="1294"/>
      <c r="GA5" s="1294"/>
      <c r="GB5" s="1294" t="s">
        <v>918</v>
      </c>
      <c r="GC5" s="1295"/>
      <c r="GD5" s="1294"/>
      <c r="GE5" s="1295"/>
      <c r="GF5" s="1294"/>
      <c r="GG5" s="1294"/>
      <c r="GH5" s="1294"/>
      <c r="GI5" s="1294" t="s">
        <v>53</v>
      </c>
      <c r="GJ5" s="1295"/>
      <c r="GK5" s="1294"/>
      <c r="GL5" s="1295"/>
      <c r="GM5" s="1294"/>
      <c r="GN5" s="1294"/>
      <c r="GO5" s="1294"/>
      <c r="GP5" s="1294" t="s">
        <v>919</v>
      </c>
      <c r="GQ5" s="1295"/>
      <c r="GR5" s="1294"/>
      <c r="GS5" s="1295"/>
      <c r="GT5" s="1294"/>
      <c r="GU5" s="1294"/>
      <c r="GV5" s="1294"/>
      <c r="GW5" s="1294" t="s">
        <v>55</v>
      </c>
      <c r="GX5" s="1295"/>
      <c r="GY5" s="1294"/>
      <c r="GZ5" s="1295"/>
      <c r="HA5" s="1294"/>
      <c r="HB5" s="1294"/>
      <c r="HC5" s="1294"/>
      <c r="HD5" s="1294" t="s">
        <v>920</v>
      </c>
      <c r="HE5" s="1295"/>
      <c r="HF5" s="1294"/>
      <c r="HG5" s="1295"/>
      <c r="HH5" s="1294"/>
      <c r="HI5" s="1294"/>
      <c r="HJ5" s="1294"/>
      <c r="HK5" s="1294" t="s">
        <v>921</v>
      </c>
      <c r="HL5" s="1295"/>
      <c r="HM5" s="1294"/>
      <c r="HN5" s="1295"/>
      <c r="HO5" s="1294"/>
      <c r="HP5" s="1294"/>
      <c r="HQ5" s="1294"/>
      <c r="HR5" s="1294" t="s">
        <v>922</v>
      </c>
      <c r="HS5" s="1295"/>
      <c r="HT5" s="1294"/>
      <c r="HU5" s="1295"/>
      <c r="HV5" s="1294"/>
      <c r="HW5" s="1294"/>
      <c r="HX5" s="1294"/>
      <c r="HY5" s="1294" t="s">
        <v>923</v>
      </c>
      <c r="HZ5" s="1295"/>
      <c r="IA5" s="1294"/>
      <c r="IB5" s="1295"/>
      <c r="IC5" s="1294"/>
      <c r="ID5" s="1294"/>
      <c r="IE5" s="1294"/>
      <c r="IF5" s="1294" t="s">
        <v>924</v>
      </c>
      <c r="IG5" s="1295"/>
      <c r="IH5" s="1294"/>
      <c r="II5" s="1295"/>
      <c r="IJ5" s="1294"/>
      <c r="IK5" s="1294"/>
      <c r="IL5" s="1294"/>
      <c r="IM5" s="1296" t="s">
        <v>925</v>
      </c>
      <c r="IN5" s="1297"/>
      <c r="IO5" s="1298"/>
      <c r="IP5" s="1297"/>
      <c r="IQ5" s="1298"/>
      <c r="IR5" s="1298"/>
      <c r="IS5" s="1299"/>
      <c r="IT5" s="1300" t="s">
        <v>307</v>
      </c>
      <c r="IU5" s="1301"/>
      <c r="IV5" s="1300"/>
      <c r="IW5" s="1301"/>
      <c r="IX5" s="1300"/>
      <c r="IY5" s="1300"/>
      <c r="IZ5" s="1300"/>
    </row>
    <row r="6" spans="1:260" ht="97.5" x14ac:dyDescent="0.25">
      <c r="A6" s="1303"/>
      <c r="B6" s="1133">
        <v>2022</v>
      </c>
      <c r="C6" s="1134">
        <v>2021</v>
      </c>
      <c r="D6" s="1135">
        <v>2020</v>
      </c>
      <c r="E6" s="1134">
        <v>2023</v>
      </c>
      <c r="F6" s="1136">
        <v>2024</v>
      </c>
      <c r="G6" s="1136" t="s">
        <v>1191</v>
      </c>
      <c r="H6" s="1135" t="s">
        <v>488</v>
      </c>
      <c r="I6" s="1133">
        <v>2022</v>
      </c>
      <c r="J6" s="1134">
        <v>2021</v>
      </c>
      <c r="K6" s="1135">
        <v>2020</v>
      </c>
      <c r="L6" s="1134">
        <v>2023</v>
      </c>
      <c r="M6" s="1136">
        <v>2024</v>
      </c>
      <c r="N6" s="1136" t="s">
        <v>1191</v>
      </c>
      <c r="O6" s="1135" t="s">
        <v>488</v>
      </c>
      <c r="P6" s="1133">
        <v>2022</v>
      </c>
      <c r="Q6" s="1134">
        <v>2021</v>
      </c>
      <c r="R6" s="1135">
        <v>2020</v>
      </c>
      <c r="S6" s="1134">
        <v>2023</v>
      </c>
      <c r="T6" s="1136">
        <v>2024</v>
      </c>
      <c r="U6" s="1136" t="s">
        <v>1191</v>
      </c>
      <c r="V6" s="1135" t="s">
        <v>488</v>
      </c>
      <c r="W6" s="1133">
        <v>2022</v>
      </c>
      <c r="X6" s="1134">
        <v>2021</v>
      </c>
      <c r="Y6" s="1135">
        <v>2020</v>
      </c>
      <c r="Z6" s="1134">
        <v>2023</v>
      </c>
      <c r="AA6" s="1136">
        <v>2024</v>
      </c>
      <c r="AB6" s="1136" t="s">
        <v>1191</v>
      </c>
      <c r="AC6" s="1135" t="s">
        <v>488</v>
      </c>
      <c r="AD6" s="1133">
        <v>2022</v>
      </c>
      <c r="AE6" s="1134">
        <v>2021</v>
      </c>
      <c r="AF6" s="1135">
        <v>2020</v>
      </c>
      <c r="AG6" s="1134">
        <v>2023</v>
      </c>
      <c r="AH6" s="1134">
        <v>2024</v>
      </c>
      <c r="AI6" s="1134" t="s">
        <v>1191</v>
      </c>
      <c r="AJ6" s="1135" t="s">
        <v>488</v>
      </c>
      <c r="AK6" s="1133">
        <v>2022</v>
      </c>
      <c r="AL6" s="1134">
        <v>2021</v>
      </c>
      <c r="AM6" s="1135">
        <v>2020</v>
      </c>
      <c r="AN6" s="1134">
        <v>2023</v>
      </c>
      <c r="AO6" s="1136">
        <v>2024</v>
      </c>
      <c r="AP6" s="1136" t="s">
        <v>1191</v>
      </c>
      <c r="AQ6" s="1135" t="s">
        <v>488</v>
      </c>
      <c r="AR6" s="1137">
        <v>2022</v>
      </c>
      <c r="AS6" s="1138">
        <v>2021</v>
      </c>
      <c r="AT6" s="1139">
        <v>2020</v>
      </c>
      <c r="AU6" s="1138">
        <v>2023</v>
      </c>
      <c r="AV6" s="1140">
        <v>2024</v>
      </c>
      <c r="AW6" s="1140" t="s">
        <v>1191</v>
      </c>
      <c r="AX6" s="1139" t="s">
        <v>488</v>
      </c>
      <c r="AY6" s="1133">
        <v>2022</v>
      </c>
      <c r="AZ6" s="1134">
        <v>2021</v>
      </c>
      <c r="BA6" s="1135">
        <v>2020</v>
      </c>
      <c r="BB6" s="1134">
        <v>2023</v>
      </c>
      <c r="BC6" s="1134">
        <v>2024</v>
      </c>
      <c r="BD6" s="1134" t="s">
        <v>1191</v>
      </c>
      <c r="BE6" s="1135" t="s">
        <v>488</v>
      </c>
      <c r="BF6" s="1133">
        <v>2022</v>
      </c>
      <c r="BG6" s="1134">
        <v>2021</v>
      </c>
      <c r="BH6" s="1135">
        <v>2020</v>
      </c>
      <c r="BI6" s="1134">
        <v>2023</v>
      </c>
      <c r="BJ6" s="1136">
        <v>2024</v>
      </c>
      <c r="BK6" s="1136" t="s">
        <v>1191</v>
      </c>
      <c r="BL6" s="1135" t="s">
        <v>488</v>
      </c>
      <c r="BM6" s="1133">
        <v>2022</v>
      </c>
      <c r="BN6" s="1134">
        <v>2021</v>
      </c>
      <c r="BO6" s="1135">
        <v>2020</v>
      </c>
      <c r="BP6" s="1134">
        <v>2023</v>
      </c>
      <c r="BQ6" s="1136">
        <v>2024</v>
      </c>
      <c r="BR6" s="1136" t="s">
        <v>1191</v>
      </c>
      <c r="BS6" s="1135" t="s">
        <v>488</v>
      </c>
      <c r="BT6" s="1133">
        <v>2022</v>
      </c>
      <c r="BU6" s="1134">
        <v>2021</v>
      </c>
      <c r="BV6" s="1135">
        <v>2020</v>
      </c>
      <c r="BW6" s="1134">
        <v>2023</v>
      </c>
      <c r="BX6" s="1136">
        <v>2024</v>
      </c>
      <c r="BY6" s="1136" t="s">
        <v>1191</v>
      </c>
      <c r="BZ6" s="1135" t="s">
        <v>488</v>
      </c>
      <c r="CA6" s="1133">
        <v>2022</v>
      </c>
      <c r="CB6" s="1134">
        <v>2021</v>
      </c>
      <c r="CC6" s="1135">
        <v>2020</v>
      </c>
      <c r="CD6" s="1134">
        <v>2023</v>
      </c>
      <c r="CE6" s="1136">
        <v>2024</v>
      </c>
      <c r="CF6" s="1136" t="s">
        <v>1191</v>
      </c>
      <c r="CG6" s="1135" t="s">
        <v>488</v>
      </c>
      <c r="CH6" s="1133">
        <v>2022</v>
      </c>
      <c r="CI6" s="1134">
        <v>2021</v>
      </c>
      <c r="CJ6" s="1135">
        <v>2020</v>
      </c>
      <c r="CK6" s="1134">
        <v>2023</v>
      </c>
      <c r="CL6" s="1136">
        <v>2024</v>
      </c>
      <c r="CM6" s="1136" t="s">
        <v>1191</v>
      </c>
      <c r="CN6" s="1135" t="s">
        <v>488</v>
      </c>
      <c r="CO6" s="1133">
        <v>2022</v>
      </c>
      <c r="CP6" s="1134">
        <v>2021</v>
      </c>
      <c r="CQ6" s="1135">
        <v>2020</v>
      </c>
      <c r="CR6" s="1134">
        <v>2023</v>
      </c>
      <c r="CS6" s="1136">
        <v>2024</v>
      </c>
      <c r="CT6" s="1136" t="s">
        <v>1191</v>
      </c>
      <c r="CU6" s="1135" t="s">
        <v>488</v>
      </c>
      <c r="CV6" s="1133">
        <v>2022</v>
      </c>
      <c r="CW6" s="1134">
        <v>2021</v>
      </c>
      <c r="CX6" s="1135">
        <v>2020</v>
      </c>
      <c r="CY6" s="1134">
        <v>2023</v>
      </c>
      <c r="CZ6" s="1136">
        <v>2024</v>
      </c>
      <c r="DA6" s="1136" t="s">
        <v>1191</v>
      </c>
      <c r="DB6" s="1135" t="s">
        <v>488</v>
      </c>
      <c r="DC6" s="1133">
        <v>2022</v>
      </c>
      <c r="DD6" s="1134">
        <v>2021</v>
      </c>
      <c r="DE6" s="1135">
        <v>2020</v>
      </c>
      <c r="DF6" s="1134">
        <v>2023</v>
      </c>
      <c r="DG6" s="1136">
        <v>2024</v>
      </c>
      <c r="DH6" s="1136" t="s">
        <v>1191</v>
      </c>
      <c r="DI6" s="1135" t="s">
        <v>488</v>
      </c>
      <c r="DJ6" s="1133">
        <v>2022</v>
      </c>
      <c r="DK6" s="1134">
        <v>2021</v>
      </c>
      <c r="DL6" s="1135">
        <v>2020</v>
      </c>
      <c r="DM6" s="1134">
        <v>2023</v>
      </c>
      <c r="DN6" s="1136">
        <v>2024</v>
      </c>
      <c r="DO6" s="1136" t="s">
        <v>1191</v>
      </c>
      <c r="DP6" s="1135" t="s">
        <v>488</v>
      </c>
      <c r="DQ6" s="1137">
        <v>2022</v>
      </c>
      <c r="DR6" s="1138">
        <v>2021</v>
      </c>
      <c r="DS6" s="1139">
        <v>2020</v>
      </c>
      <c r="DT6" s="1138">
        <v>2023</v>
      </c>
      <c r="DU6" s="1136">
        <v>2024</v>
      </c>
      <c r="DV6" s="1136" t="s">
        <v>1191</v>
      </c>
      <c r="DW6" s="1139" t="s">
        <v>488</v>
      </c>
      <c r="DX6" s="1133">
        <v>2022</v>
      </c>
      <c r="DY6" s="1134">
        <v>2021</v>
      </c>
      <c r="DZ6" s="1135">
        <v>2020</v>
      </c>
      <c r="EA6" s="1134">
        <v>2023</v>
      </c>
      <c r="EB6" s="1136">
        <v>2024</v>
      </c>
      <c r="EC6" s="1136" t="s">
        <v>1191</v>
      </c>
      <c r="ED6" s="1135" t="s">
        <v>488</v>
      </c>
      <c r="EE6" s="1133">
        <v>2022</v>
      </c>
      <c r="EF6" s="1134">
        <v>2021</v>
      </c>
      <c r="EG6" s="1135">
        <v>2020</v>
      </c>
      <c r="EH6" s="1134">
        <v>2023</v>
      </c>
      <c r="EI6" s="1134">
        <v>2024</v>
      </c>
      <c r="EJ6" s="1134" t="s">
        <v>1191</v>
      </c>
      <c r="EK6" s="1135" t="s">
        <v>488</v>
      </c>
      <c r="EL6" s="1133">
        <v>2022</v>
      </c>
      <c r="EM6" s="1134">
        <v>2021</v>
      </c>
      <c r="EN6" s="1135">
        <v>2020</v>
      </c>
      <c r="EO6" s="1134">
        <v>2023</v>
      </c>
      <c r="EP6" s="1136">
        <v>2024</v>
      </c>
      <c r="EQ6" s="1136" t="s">
        <v>1191</v>
      </c>
      <c r="ER6" s="1135" t="s">
        <v>488</v>
      </c>
      <c r="ES6" s="1133">
        <v>2022</v>
      </c>
      <c r="ET6" s="1134">
        <v>2021</v>
      </c>
      <c r="EU6" s="1135">
        <v>2020</v>
      </c>
      <c r="EV6" s="1134">
        <v>2023</v>
      </c>
      <c r="EW6" s="1136">
        <v>2024</v>
      </c>
      <c r="EX6" s="1136" t="s">
        <v>1191</v>
      </c>
      <c r="EY6" s="1135" t="s">
        <v>488</v>
      </c>
      <c r="EZ6" s="1133">
        <v>2022</v>
      </c>
      <c r="FA6" s="1134">
        <v>2021</v>
      </c>
      <c r="FB6" s="1135">
        <v>2020</v>
      </c>
      <c r="FC6" s="1134">
        <v>2023</v>
      </c>
      <c r="FD6" s="1136">
        <v>2024</v>
      </c>
      <c r="FE6" s="1136" t="s">
        <v>1191</v>
      </c>
      <c r="FF6" s="1135" t="s">
        <v>488</v>
      </c>
      <c r="FG6" s="1133">
        <v>2022</v>
      </c>
      <c r="FH6" s="1134">
        <v>2021</v>
      </c>
      <c r="FI6" s="1135">
        <v>2020</v>
      </c>
      <c r="FJ6" s="1134">
        <v>2023</v>
      </c>
      <c r="FK6" s="1136">
        <v>2024</v>
      </c>
      <c r="FL6" s="1136" t="s">
        <v>1191</v>
      </c>
      <c r="FM6" s="1135" t="s">
        <v>488</v>
      </c>
      <c r="FN6" s="1133">
        <v>2022</v>
      </c>
      <c r="FO6" s="1134">
        <v>2021</v>
      </c>
      <c r="FP6" s="1135">
        <v>2020</v>
      </c>
      <c r="FQ6" s="1134">
        <v>2023</v>
      </c>
      <c r="FR6" s="1136">
        <v>2024</v>
      </c>
      <c r="FS6" s="1136" t="s">
        <v>1191</v>
      </c>
      <c r="FT6" s="1135" t="s">
        <v>488</v>
      </c>
      <c r="FU6" s="1133">
        <v>2022</v>
      </c>
      <c r="FV6" s="1134">
        <v>2021</v>
      </c>
      <c r="FW6" s="1135">
        <v>2020</v>
      </c>
      <c r="FX6" s="1134">
        <v>2023</v>
      </c>
      <c r="FY6" s="1136">
        <v>2024</v>
      </c>
      <c r="FZ6" s="1136" t="s">
        <v>1191</v>
      </c>
      <c r="GA6" s="1135" t="s">
        <v>488</v>
      </c>
      <c r="GB6" s="1133">
        <v>2022</v>
      </c>
      <c r="GC6" s="1134">
        <v>2021</v>
      </c>
      <c r="GD6" s="1135">
        <v>2020</v>
      </c>
      <c r="GE6" s="1134">
        <v>2023</v>
      </c>
      <c r="GF6" s="1136">
        <v>2024</v>
      </c>
      <c r="GG6" s="1136" t="s">
        <v>1191</v>
      </c>
      <c r="GH6" s="1135" t="s">
        <v>488</v>
      </c>
      <c r="GI6" s="1133">
        <v>2022</v>
      </c>
      <c r="GJ6" s="1134">
        <v>2021</v>
      </c>
      <c r="GK6" s="1135">
        <v>2020</v>
      </c>
      <c r="GL6" s="1134">
        <v>2023</v>
      </c>
      <c r="GM6" s="1136">
        <v>2024</v>
      </c>
      <c r="GN6" s="1136" t="s">
        <v>1191</v>
      </c>
      <c r="GO6" s="1135" t="s">
        <v>488</v>
      </c>
      <c r="GP6" s="1133">
        <v>2022</v>
      </c>
      <c r="GQ6" s="1134">
        <v>2021</v>
      </c>
      <c r="GR6" s="1135">
        <v>2020</v>
      </c>
      <c r="GS6" s="1134">
        <v>2023</v>
      </c>
      <c r="GT6" s="1136">
        <v>2024</v>
      </c>
      <c r="GU6" s="1136" t="s">
        <v>1191</v>
      </c>
      <c r="GV6" s="1135" t="s">
        <v>488</v>
      </c>
      <c r="GW6" s="1133">
        <v>2022</v>
      </c>
      <c r="GX6" s="1134">
        <v>2021</v>
      </c>
      <c r="GY6" s="1135">
        <v>2020</v>
      </c>
      <c r="GZ6" s="1134">
        <v>2023</v>
      </c>
      <c r="HA6" s="1136">
        <v>2024</v>
      </c>
      <c r="HB6" s="1136" t="s">
        <v>1191</v>
      </c>
      <c r="HC6" s="1135" t="s">
        <v>488</v>
      </c>
      <c r="HD6" s="1133">
        <v>2022</v>
      </c>
      <c r="HE6" s="1134">
        <v>2021</v>
      </c>
      <c r="HF6" s="1135">
        <v>2020</v>
      </c>
      <c r="HG6" s="1134">
        <v>2023</v>
      </c>
      <c r="HH6" s="1136">
        <v>2024</v>
      </c>
      <c r="HI6" s="1136" t="s">
        <v>1191</v>
      </c>
      <c r="HJ6" s="1135" t="s">
        <v>488</v>
      </c>
      <c r="HK6" s="1133">
        <v>2022</v>
      </c>
      <c r="HL6" s="1134">
        <v>2021</v>
      </c>
      <c r="HM6" s="1135">
        <v>2020</v>
      </c>
      <c r="HN6" s="1134">
        <v>2023</v>
      </c>
      <c r="HO6" s="1140">
        <v>2024</v>
      </c>
      <c r="HP6" s="1140" t="s">
        <v>1191</v>
      </c>
      <c r="HQ6" s="1135" t="s">
        <v>488</v>
      </c>
      <c r="HR6" s="1133">
        <v>2022</v>
      </c>
      <c r="HS6" s="1134">
        <v>2021</v>
      </c>
      <c r="HT6" s="1135">
        <v>2020</v>
      </c>
      <c r="HU6" s="1134">
        <v>2023</v>
      </c>
      <c r="HV6" s="1136">
        <v>2024</v>
      </c>
      <c r="HW6" s="1136" t="s">
        <v>1191</v>
      </c>
      <c r="HX6" s="1135" t="s">
        <v>488</v>
      </c>
      <c r="HY6" s="1133">
        <v>2022</v>
      </c>
      <c r="HZ6" s="1134">
        <v>2021</v>
      </c>
      <c r="IA6" s="1135">
        <v>2020</v>
      </c>
      <c r="IB6" s="1134">
        <v>2023</v>
      </c>
      <c r="IC6" s="1136">
        <v>2024</v>
      </c>
      <c r="ID6" s="1136" t="s">
        <v>1191</v>
      </c>
      <c r="IE6" s="1135" t="s">
        <v>488</v>
      </c>
      <c r="IF6" s="1133">
        <v>2022</v>
      </c>
      <c r="IG6" s="1134">
        <v>2021</v>
      </c>
      <c r="IH6" s="1135">
        <v>2020</v>
      </c>
      <c r="II6" s="1134">
        <v>2023</v>
      </c>
      <c r="IJ6" s="1136">
        <v>2024</v>
      </c>
      <c r="IK6" s="1136" t="s">
        <v>1191</v>
      </c>
      <c r="IL6" s="1135" t="s">
        <v>488</v>
      </c>
      <c r="IM6" s="1133">
        <v>2022</v>
      </c>
      <c r="IN6" s="1134">
        <v>2021</v>
      </c>
      <c r="IO6" s="1135">
        <v>2020</v>
      </c>
      <c r="IP6" s="1134">
        <v>2023</v>
      </c>
      <c r="IQ6" s="1136">
        <v>2024</v>
      </c>
      <c r="IR6" s="1136" t="s">
        <v>1191</v>
      </c>
      <c r="IS6" s="1135" t="s">
        <v>488</v>
      </c>
      <c r="IT6" s="1133">
        <v>2022</v>
      </c>
      <c r="IU6" s="1134">
        <v>2021</v>
      </c>
      <c r="IV6" s="1135">
        <v>2020</v>
      </c>
      <c r="IW6" s="1134">
        <v>2023</v>
      </c>
      <c r="IX6" s="1134">
        <v>2024</v>
      </c>
      <c r="IY6" s="1141" t="s">
        <v>1191</v>
      </c>
      <c r="IZ6" s="1135" t="s">
        <v>488</v>
      </c>
    </row>
    <row r="7" spans="1:260" ht="26.25" customHeight="1" x14ac:dyDescent="0.25">
      <c r="A7" s="873" t="s">
        <v>926</v>
      </c>
      <c r="B7" s="873">
        <v>0</v>
      </c>
      <c r="C7" s="873">
        <v>0</v>
      </c>
      <c r="D7" s="874">
        <v>0</v>
      </c>
      <c r="E7" s="873">
        <v>0</v>
      </c>
      <c r="F7" s="874">
        <v>0</v>
      </c>
      <c r="G7" s="874"/>
      <c r="H7" s="874">
        <v>0</v>
      </c>
      <c r="I7" s="875">
        <v>0</v>
      </c>
      <c r="J7" s="873">
        <v>0</v>
      </c>
      <c r="K7" s="875">
        <v>0</v>
      </c>
      <c r="L7" s="873">
        <v>0</v>
      </c>
      <c r="M7" s="873">
        <v>0</v>
      </c>
      <c r="N7" s="1113"/>
      <c r="O7" s="875">
        <v>0</v>
      </c>
      <c r="P7" s="873">
        <v>0</v>
      </c>
      <c r="Q7" s="873">
        <v>0</v>
      </c>
      <c r="R7" s="874">
        <v>0</v>
      </c>
      <c r="S7" s="873">
        <v>0</v>
      </c>
      <c r="T7" s="873">
        <v>0</v>
      </c>
      <c r="U7" s="874"/>
      <c r="V7" s="874">
        <v>0</v>
      </c>
      <c r="W7" s="873">
        <v>0</v>
      </c>
      <c r="X7" s="873">
        <v>0</v>
      </c>
      <c r="Y7" s="874">
        <v>0</v>
      </c>
      <c r="Z7" s="873">
        <v>0</v>
      </c>
      <c r="AA7" s="873">
        <v>0</v>
      </c>
      <c r="AB7" s="874"/>
      <c r="AC7" s="874">
        <v>0</v>
      </c>
      <c r="AD7" s="876">
        <v>0</v>
      </c>
      <c r="AE7" s="877">
        <v>0</v>
      </c>
      <c r="AF7" s="877">
        <v>0</v>
      </c>
      <c r="AG7" s="877">
        <v>0</v>
      </c>
      <c r="AH7" s="877">
        <v>0</v>
      </c>
      <c r="AI7" s="877"/>
      <c r="AJ7" s="877">
        <v>0</v>
      </c>
      <c r="AK7" s="873">
        <v>0</v>
      </c>
      <c r="AL7" s="873">
        <v>0</v>
      </c>
      <c r="AM7" s="874">
        <v>0</v>
      </c>
      <c r="AN7" s="873">
        <v>0</v>
      </c>
      <c r="AO7" s="873">
        <v>0</v>
      </c>
      <c r="AP7" s="874"/>
      <c r="AQ7" s="874">
        <v>0</v>
      </c>
      <c r="AR7" s="878">
        <v>0</v>
      </c>
      <c r="AS7" s="878">
        <v>0</v>
      </c>
      <c r="AT7" s="879">
        <v>0</v>
      </c>
      <c r="AU7" s="878">
        <v>0</v>
      </c>
      <c r="AV7" s="878">
        <v>0</v>
      </c>
      <c r="AW7" s="879"/>
      <c r="AX7" s="879">
        <v>0</v>
      </c>
      <c r="AY7" s="492">
        <v>0</v>
      </c>
      <c r="AZ7" s="493">
        <v>0</v>
      </c>
      <c r="BA7" s="493">
        <v>0</v>
      </c>
      <c r="BB7" s="493">
        <v>0</v>
      </c>
      <c r="BC7" s="493">
        <v>0</v>
      </c>
      <c r="BD7" s="493"/>
      <c r="BE7" s="493">
        <v>0</v>
      </c>
      <c r="BF7" s="873">
        <v>0</v>
      </c>
      <c r="BG7" s="873">
        <v>0</v>
      </c>
      <c r="BH7" s="874">
        <v>0</v>
      </c>
      <c r="BI7" s="873">
        <v>0</v>
      </c>
      <c r="BJ7" s="873">
        <v>0</v>
      </c>
      <c r="BK7" s="874"/>
      <c r="BL7" s="874">
        <v>0</v>
      </c>
      <c r="BM7" s="873">
        <v>0</v>
      </c>
      <c r="BN7" s="873">
        <v>0</v>
      </c>
      <c r="BO7" s="874">
        <v>0</v>
      </c>
      <c r="BP7" s="873">
        <v>0</v>
      </c>
      <c r="BQ7" s="873">
        <v>0</v>
      </c>
      <c r="BR7" s="874"/>
      <c r="BS7" s="874">
        <v>0</v>
      </c>
      <c r="BT7" s="873">
        <v>361</v>
      </c>
      <c r="BU7" s="873">
        <v>208</v>
      </c>
      <c r="BV7" s="874">
        <v>0</v>
      </c>
      <c r="BW7" s="873">
        <v>310</v>
      </c>
      <c r="BX7" s="874">
        <v>340</v>
      </c>
      <c r="BY7" s="874"/>
      <c r="BZ7" s="874">
        <v>8.8000000000000007</v>
      </c>
      <c r="CA7" s="873">
        <v>0</v>
      </c>
      <c r="CB7" s="873">
        <v>0</v>
      </c>
      <c r="CC7" s="874">
        <v>0</v>
      </c>
      <c r="CD7" s="873">
        <v>0</v>
      </c>
      <c r="CE7" s="873">
        <v>0</v>
      </c>
      <c r="CF7" s="874"/>
      <c r="CG7" s="874">
        <v>0</v>
      </c>
      <c r="CH7" s="873">
        <v>0</v>
      </c>
      <c r="CI7" s="873">
        <v>0</v>
      </c>
      <c r="CJ7" s="874">
        <v>0</v>
      </c>
      <c r="CK7" s="873">
        <v>0</v>
      </c>
      <c r="CL7" s="873">
        <v>0</v>
      </c>
      <c r="CM7" s="874"/>
      <c r="CN7" s="874">
        <v>0</v>
      </c>
      <c r="CO7" s="873">
        <v>3</v>
      </c>
      <c r="CP7" s="873">
        <v>2</v>
      </c>
      <c r="CQ7" s="874">
        <v>2</v>
      </c>
      <c r="CR7" s="873">
        <v>3</v>
      </c>
      <c r="CS7" s="874">
        <v>0</v>
      </c>
      <c r="CT7" s="874"/>
      <c r="CU7" s="874">
        <v>0</v>
      </c>
      <c r="CV7" s="873">
        <v>0</v>
      </c>
      <c r="CW7" s="873">
        <v>0</v>
      </c>
      <c r="CX7" s="874">
        <v>0</v>
      </c>
      <c r="CY7" s="873">
        <v>0</v>
      </c>
      <c r="CZ7" s="874">
        <v>0</v>
      </c>
      <c r="DA7" s="874"/>
      <c r="DB7" s="874">
        <v>0</v>
      </c>
      <c r="DC7" s="873">
        <v>0</v>
      </c>
      <c r="DD7" s="873">
        <v>0</v>
      </c>
      <c r="DE7" s="874">
        <v>0</v>
      </c>
      <c r="DF7" s="873">
        <v>0</v>
      </c>
      <c r="DG7" s="874">
        <v>0</v>
      </c>
      <c r="DH7" s="874"/>
      <c r="DI7" s="874">
        <v>0</v>
      </c>
      <c r="DJ7" s="873">
        <v>0</v>
      </c>
      <c r="DK7" s="873">
        <v>0</v>
      </c>
      <c r="DL7" s="874">
        <v>0</v>
      </c>
      <c r="DM7" s="873">
        <v>0</v>
      </c>
      <c r="DN7" s="873">
        <v>0</v>
      </c>
      <c r="DO7" s="874"/>
      <c r="DP7" s="874">
        <v>0</v>
      </c>
      <c r="DQ7" s="878">
        <v>205</v>
      </c>
      <c r="DR7" s="878">
        <v>105</v>
      </c>
      <c r="DS7" s="879">
        <v>44</v>
      </c>
      <c r="DT7" s="878">
        <v>275</v>
      </c>
      <c r="DU7" s="880">
        <v>304</v>
      </c>
      <c r="DV7" s="881"/>
      <c r="DW7" s="881">
        <v>10.5</v>
      </c>
      <c r="DX7" s="492">
        <v>0</v>
      </c>
      <c r="DY7" s="493">
        <v>0</v>
      </c>
      <c r="DZ7" s="493">
        <v>0</v>
      </c>
      <c r="EA7" s="493">
        <v>0</v>
      </c>
      <c r="EB7" s="882">
        <v>0</v>
      </c>
      <c r="EC7" s="882"/>
      <c r="ED7" s="874">
        <v>0</v>
      </c>
      <c r="EE7" s="492">
        <v>0</v>
      </c>
      <c r="EF7" s="493">
        <v>0</v>
      </c>
      <c r="EG7" s="493">
        <v>0</v>
      </c>
      <c r="EH7" s="493">
        <v>0</v>
      </c>
      <c r="EI7" s="493">
        <v>0</v>
      </c>
      <c r="EJ7" s="493"/>
      <c r="EK7" s="493">
        <v>0</v>
      </c>
      <c r="EL7" s="873">
        <v>0</v>
      </c>
      <c r="EM7" s="873">
        <v>0</v>
      </c>
      <c r="EN7" s="874">
        <v>0</v>
      </c>
      <c r="EO7" s="873">
        <v>0</v>
      </c>
      <c r="EP7" s="873">
        <v>0</v>
      </c>
      <c r="EQ7" s="874"/>
      <c r="ER7" s="874">
        <v>0</v>
      </c>
      <c r="ES7" s="873">
        <v>0</v>
      </c>
      <c r="ET7" s="873">
        <v>0</v>
      </c>
      <c r="EU7" s="874">
        <v>0</v>
      </c>
      <c r="EV7" s="873">
        <v>0</v>
      </c>
      <c r="EW7" s="873">
        <v>0</v>
      </c>
      <c r="EX7" s="874"/>
      <c r="EY7" s="874">
        <v>0</v>
      </c>
      <c r="EZ7" s="873">
        <v>0</v>
      </c>
      <c r="FA7" s="873">
        <v>0</v>
      </c>
      <c r="FB7" s="874">
        <v>0</v>
      </c>
      <c r="FC7" s="873">
        <v>0</v>
      </c>
      <c r="FD7" s="198"/>
      <c r="FE7" s="198"/>
      <c r="FF7" s="874">
        <v>0</v>
      </c>
      <c r="FG7" s="605">
        <v>0</v>
      </c>
      <c r="FH7" s="605">
        <v>0</v>
      </c>
      <c r="FI7" s="775">
        <v>0</v>
      </c>
      <c r="FJ7" s="605">
        <v>0</v>
      </c>
      <c r="FK7" s="605">
        <v>0</v>
      </c>
      <c r="FL7" s="775"/>
      <c r="FM7" s="775">
        <v>0</v>
      </c>
      <c r="FN7" s="873">
        <v>0</v>
      </c>
      <c r="FO7" s="873">
        <v>0</v>
      </c>
      <c r="FP7" s="874">
        <v>0</v>
      </c>
      <c r="FQ7" s="873">
        <v>0</v>
      </c>
      <c r="FR7" s="873">
        <v>0</v>
      </c>
      <c r="FS7" s="874"/>
      <c r="FT7" s="874">
        <v>0</v>
      </c>
      <c r="FU7" s="873">
        <v>0</v>
      </c>
      <c r="FV7" s="873">
        <v>0</v>
      </c>
      <c r="FW7" s="874">
        <v>0</v>
      </c>
      <c r="FX7" s="873">
        <v>0</v>
      </c>
      <c r="FY7" s="873">
        <v>0</v>
      </c>
      <c r="FZ7" s="874"/>
      <c r="GA7" s="874">
        <v>0</v>
      </c>
      <c r="GB7" s="873">
        <v>0</v>
      </c>
      <c r="GC7" s="873">
        <v>0</v>
      </c>
      <c r="GD7" s="874">
        <v>0</v>
      </c>
      <c r="GE7" s="873">
        <v>0</v>
      </c>
      <c r="GF7" s="873">
        <v>0</v>
      </c>
      <c r="GG7" s="874"/>
      <c r="GH7" s="874">
        <v>0</v>
      </c>
      <c r="GI7" s="873">
        <v>0</v>
      </c>
      <c r="GJ7" s="873">
        <v>0</v>
      </c>
      <c r="GK7" s="874">
        <v>0</v>
      </c>
      <c r="GL7" s="874">
        <v>0</v>
      </c>
      <c r="GM7" s="873">
        <v>0</v>
      </c>
      <c r="GN7" s="874"/>
      <c r="GO7" s="874">
        <v>0</v>
      </c>
      <c r="GP7" s="873">
        <v>65</v>
      </c>
      <c r="GQ7" s="873">
        <v>55</v>
      </c>
      <c r="GR7" s="874">
        <v>71</v>
      </c>
      <c r="GS7" s="873">
        <v>72</v>
      </c>
      <c r="GT7" s="874">
        <v>37</v>
      </c>
      <c r="GU7" s="874"/>
      <c r="GV7" s="874">
        <v>-48.6</v>
      </c>
      <c r="GW7" s="873">
        <v>0</v>
      </c>
      <c r="GX7" s="873">
        <v>0</v>
      </c>
      <c r="GY7" s="874">
        <v>0</v>
      </c>
      <c r="GZ7" s="873">
        <v>0</v>
      </c>
      <c r="HA7" s="873">
        <v>0</v>
      </c>
      <c r="HB7" s="874"/>
      <c r="HC7" s="874">
        <v>0</v>
      </c>
      <c r="HD7" s="873">
        <v>0</v>
      </c>
      <c r="HE7" s="873">
        <v>0</v>
      </c>
      <c r="HF7" s="874">
        <v>0</v>
      </c>
      <c r="HG7" s="873">
        <v>0</v>
      </c>
      <c r="HH7" s="874">
        <v>0</v>
      </c>
      <c r="HI7" s="874"/>
      <c r="HJ7" s="874">
        <v>0</v>
      </c>
      <c r="HK7" s="873">
        <v>0</v>
      </c>
      <c r="HL7" s="873">
        <v>0</v>
      </c>
      <c r="HM7" s="874">
        <v>0</v>
      </c>
      <c r="HN7" s="873">
        <v>0</v>
      </c>
      <c r="HO7" s="873">
        <v>0</v>
      </c>
      <c r="HP7" s="873"/>
      <c r="HQ7" s="873">
        <v>0</v>
      </c>
      <c r="HR7" s="873">
        <v>0</v>
      </c>
      <c r="HS7" s="873">
        <v>0</v>
      </c>
      <c r="HT7" s="874">
        <v>0</v>
      </c>
      <c r="HU7" s="873">
        <v>0</v>
      </c>
      <c r="HV7" s="873">
        <v>0</v>
      </c>
      <c r="HW7" s="874"/>
      <c r="HX7" s="874">
        <v>0</v>
      </c>
      <c r="HY7" s="873">
        <v>0</v>
      </c>
      <c r="HZ7" s="873">
        <v>0</v>
      </c>
      <c r="IA7" s="874">
        <v>0</v>
      </c>
      <c r="IB7" s="873">
        <v>0</v>
      </c>
      <c r="IC7" s="874">
        <v>0</v>
      </c>
      <c r="ID7" s="874"/>
      <c r="IE7" s="874">
        <v>0</v>
      </c>
      <c r="IF7" s="873">
        <v>0</v>
      </c>
      <c r="IG7" s="873">
        <v>0</v>
      </c>
      <c r="IH7" s="874">
        <v>0</v>
      </c>
      <c r="II7" s="873">
        <v>0</v>
      </c>
      <c r="IJ7" s="873">
        <v>0</v>
      </c>
      <c r="IK7" s="874"/>
      <c r="IL7" s="874">
        <v>0</v>
      </c>
      <c r="IM7" s="873">
        <v>0</v>
      </c>
      <c r="IN7" s="873">
        <v>0</v>
      </c>
      <c r="IO7" s="874">
        <v>0</v>
      </c>
      <c r="IP7" s="873">
        <v>0</v>
      </c>
      <c r="IQ7" s="873">
        <v>0</v>
      </c>
      <c r="IR7" s="874"/>
      <c r="IS7" s="874">
        <v>0</v>
      </c>
      <c r="IT7" s="883">
        <f t="shared" ref="IT7:IY7" si="0">B7+I7+P7+W7+AD7+AK7+AR7+AY7+BF7+BM7+BT7++CH7+CO7+CV7+DQ7+DX7+GP7</f>
        <v>634</v>
      </c>
      <c r="IU7" s="883">
        <f t="shared" si="0"/>
        <v>370</v>
      </c>
      <c r="IV7" s="883">
        <f t="shared" si="0"/>
        <v>117</v>
      </c>
      <c r="IW7" s="883">
        <f t="shared" si="0"/>
        <v>660</v>
      </c>
      <c r="IX7" s="883">
        <f t="shared" si="0"/>
        <v>681</v>
      </c>
      <c r="IY7" s="883">
        <f t="shared" si="0"/>
        <v>0</v>
      </c>
      <c r="IZ7" s="884"/>
    </row>
    <row r="8" spans="1:260" x14ac:dyDescent="0.25">
      <c r="A8" s="873" t="s">
        <v>927</v>
      </c>
      <c r="B8" s="873">
        <v>0</v>
      </c>
      <c r="C8" s="873">
        <v>0</v>
      </c>
      <c r="D8" s="873">
        <v>0</v>
      </c>
      <c r="E8" s="873">
        <v>0</v>
      </c>
      <c r="F8" s="873">
        <v>0</v>
      </c>
      <c r="G8" s="873"/>
      <c r="H8" s="873">
        <v>0</v>
      </c>
      <c r="I8" s="873">
        <v>0</v>
      </c>
      <c r="J8" s="875">
        <v>0</v>
      </c>
      <c r="K8" s="873">
        <v>0</v>
      </c>
      <c r="L8" s="875">
        <v>0</v>
      </c>
      <c r="M8" s="873">
        <v>0</v>
      </c>
      <c r="N8" s="873"/>
      <c r="O8" s="873">
        <v>0</v>
      </c>
      <c r="P8" s="873">
        <v>0</v>
      </c>
      <c r="Q8" s="873">
        <v>0</v>
      </c>
      <c r="R8" s="874">
        <v>0</v>
      </c>
      <c r="S8" s="873">
        <v>0</v>
      </c>
      <c r="T8" s="873">
        <v>0</v>
      </c>
      <c r="U8" s="874"/>
      <c r="V8" s="874">
        <v>0</v>
      </c>
      <c r="W8" s="873">
        <v>0</v>
      </c>
      <c r="X8" s="873">
        <v>0</v>
      </c>
      <c r="Y8" s="874">
        <v>0</v>
      </c>
      <c r="Z8" s="873">
        <v>0</v>
      </c>
      <c r="AA8" s="873">
        <v>0</v>
      </c>
      <c r="AB8" s="874"/>
      <c r="AC8" s="874">
        <v>0</v>
      </c>
      <c r="AD8" s="885">
        <v>0</v>
      </c>
      <c r="AE8" s="886">
        <v>0</v>
      </c>
      <c r="AF8" s="886">
        <v>0</v>
      </c>
      <c r="AG8" s="886">
        <v>0</v>
      </c>
      <c r="AH8" s="877">
        <v>0</v>
      </c>
      <c r="AI8" s="886"/>
      <c r="AJ8" s="886">
        <v>0</v>
      </c>
      <c r="AK8" s="873">
        <v>0</v>
      </c>
      <c r="AL8" s="873">
        <v>0</v>
      </c>
      <c r="AM8" s="873">
        <v>0</v>
      </c>
      <c r="AN8" s="873">
        <v>0</v>
      </c>
      <c r="AO8" s="873">
        <v>0</v>
      </c>
      <c r="AP8" s="873"/>
      <c r="AQ8" s="873">
        <v>0</v>
      </c>
      <c r="AR8" s="878">
        <v>0</v>
      </c>
      <c r="AS8" s="878">
        <v>0</v>
      </c>
      <c r="AT8" s="879">
        <v>0</v>
      </c>
      <c r="AU8" s="878">
        <v>0</v>
      </c>
      <c r="AV8" s="878">
        <v>0</v>
      </c>
      <c r="AW8" s="879"/>
      <c r="AX8" s="879">
        <v>0</v>
      </c>
      <c r="AY8" s="501">
        <v>0</v>
      </c>
      <c r="AZ8" s="500">
        <v>0</v>
      </c>
      <c r="BA8" s="500">
        <v>0</v>
      </c>
      <c r="BB8" s="500">
        <v>0</v>
      </c>
      <c r="BC8" s="493">
        <v>0</v>
      </c>
      <c r="BD8" s="500"/>
      <c r="BE8" s="500">
        <v>0</v>
      </c>
      <c r="BF8" s="873">
        <v>0</v>
      </c>
      <c r="BG8" s="873">
        <v>0</v>
      </c>
      <c r="BH8" s="873">
        <v>0</v>
      </c>
      <c r="BI8" s="873">
        <v>0</v>
      </c>
      <c r="BJ8" s="873">
        <v>0</v>
      </c>
      <c r="BK8" s="873"/>
      <c r="BL8" s="873">
        <v>0</v>
      </c>
      <c r="BM8" s="873">
        <v>0</v>
      </c>
      <c r="BN8" s="873">
        <v>0</v>
      </c>
      <c r="BO8" s="873">
        <v>0</v>
      </c>
      <c r="BP8" s="873">
        <v>0</v>
      </c>
      <c r="BQ8" s="873">
        <v>0</v>
      </c>
      <c r="BR8" s="873"/>
      <c r="BS8" s="873">
        <v>0</v>
      </c>
      <c r="BT8" s="873">
        <v>0</v>
      </c>
      <c r="BU8" s="873">
        <v>0</v>
      </c>
      <c r="BV8" s="873">
        <v>0</v>
      </c>
      <c r="BW8" s="873">
        <v>0</v>
      </c>
      <c r="BX8" s="873"/>
      <c r="BY8" s="873"/>
      <c r="BZ8" s="873">
        <v>0</v>
      </c>
      <c r="CA8" s="873">
        <v>0</v>
      </c>
      <c r="CB8" s="873">
        <v>0</v>
      </c>
      <c r="CC8" s="873">
        <v>0</v>
      </c>
      <c r="CD8" s="873">
        <v>0</v>
      </c>
      <c r="CE8" s="873">
        <v>0</v>
      </c>
      <c r="CF8" s="873"/>
      <c r="CG8" s="873">
        <v>0</v>
      </c>
      <c r="CH8" s="873">
        <v>0</v>
      </c>
      <c r="CI8" s="873">
        <v>0</v>
      </c>
      <c r="CJ8" s="873">
        <v>0</v>
      </c>
      <c r="CK8" s="873">
        <v>0</v>
      </c>
      <c r="CL8" s="873">
        <v>0</v>
      </c>
      <c r="CM8" s="873"/>
      <c r="CN8" s="873">
        <v>0</v>
      </c>
      <c r="CO8" s="873">
        <v>3</v>
      </c>
      <c r="CP8" s="873">
        <v>2</v>
      </c>
      <c r="CQ8" s="873">
        <v>2</v>
      </c>
      <c r="CR8" s="873">
        <v>3</v>
      </c>
      <c r="CS8" s="873">
        <v>0</v>
      </c>
      <c r="CT8" s="873"/>
      <c r="CU8" s="873">
        <v>0</v>
      </c>
      <c r="CV8" s="873">
        <v>0</v>
      </c>
      <c r="CW8" s="873">
        <v>0</v>
      </c>
      <c r="CX8" s="873">
        <v>0</v>
      </c>
      <c r="CY8" s="873">
        <v>0</v>
      </c>
      <c r="CZ8" s="874">
        <v>0</v>
      </c>
      <c r="DA8" s="874"/>
      <c r="DB8" s="873">
        <v>0</v>
      </c>
      <c r="DC8" s="873">
        <v>0</v>
      </c>
      <c r="DD8" s="873">
        <v>0</v>
      </c>
      <c r="DE8" s="873">
        <v>0</v>
      </c>
      <c r="DF8" s="873">
        <v>0</v>
      </c>
      <c r="DG8" s="874">
        <v>0</v>
      </c>
      <c r="DH8" s="874"/>
      <c r="DI8" s="873">
        <v>0</v>
      </c>
      <c r="DJ8" s="873">
        <v>0</v>
      </c>
      <c r="DK8" s="873">
        <v>0</v>
      </c>
      <c r="DL8" s="873">
        <v>0</v>
      </c>
      <c r="DM8" s="873">
        <v>0</v>
      </c>
      <c r="DN8" s="873">
        <v>0</v>
      </c>
      <c r="DO8" s="873"/>
      <c r="DP8" s="873">
        <v>0</v>
      </c>
      <c r="DQ8" s="878">
        <v>64</v>
      </c>
      <c r="DR8" s="878">
        <v>39</v>
      </c>
      <c r="DS8" s="878">
        <v>11</v>
      </c>
      <c r="DT8" s="878">
        <v>74</v>
      </c>
      <c r="DU8" s="887">
        <v>80</v>
      </c>
      <c r="DV8" s="888"/>
      <c r="DW8" s="888">
        <v>8.1</v>
      </c>
      <c r="DX8" s="501">
        <v>0</v>
      </c>
      <c r="DY8" s="500">
        <v>0</v>
      </c>
      <c r="DZ8" s="500">
        <v>0</v>
      </c>
      <c r="EA8" s="500">
        <v>0</v>
      </c>
      <c r="EB8" s="882">
        <v>0</v>
      </c>
      <c r="EC8" s="882"/>
      <c r="ED8" s="874">
        <v>0</v>
      </c>
      <c r="EE8" s="501">
        <v>0</v>
      </c>
      <c r="EF8" s="500">
        <v>0</v>
      </c>
      <c r="EG8" s="500">
        <v>0</v>
      </c>
      <c r="EH8" s="500">
        <v>0</v>
      </c>
      <c r="EI8" s="493">
        <v>0</v>
      </c>
      <c r="EJ8" s="500"/>
      <c r="EK8" s="500">
        <v>0</v>
      </c>
      <c r="EL8" s="873">
        <v>0</v>
      </c>
      <c r="EM8" s="873">
        <v>0</v>
      </c>
      <c r="EN8" s="873">
        <v>0</v>
      </c>
      <c r="EO8" s="873">
        <v>0</v>
      </c>
      <c r="EP8" s="873">
        <v>0</v>
      </c>
      <c r="EQ8" s="873"/>
      <c r="ER8" s="873">
        <v>0</v>
      </c>
      <c r="ES8" s="873">
        <v>0</v>
      </c>
      <c r="ET8" s="873">
        <v>0</v>
      </c>
      <c r="EU8" s="874">
        <v>0</v>
      </c>
      <c r="EV8" s="873">
        <v>0</v>
      </c>
      <c r="EW8" s="873">
        <v>0</v>
      </c>
      <c r="EX8" s="874"/>
      <c r="EY8" s="874">
        <v>0</v>
      </c>
      <c r="EZ8" s="873">
        <v>0</v>
      </c>
      <c r="FA8" s="873">
        <v>0</v>
      </c>
      <c r="FB8" s="874">
        <v>0</v>
      </c>
      <c r="FC8" s="873">
        <v>0</v>
      </c>
      <c r="FD8" s="873">
        <v>0</v>
      </c>
      <c r="FE8" s="874"/>
      <c r="FF8" s="874">
        <v>0</v>
      </c>
      <c r="FG8" s="605">
        <v>0</v>
      </c>
      <c r="FH8" s="605">
        <v>0</v>
      </c>
      <c r="FI8" s="605">
        <v>0</v>
      </c>
      <c r="FJ8" s="605">
        <v>0</v>
      </c>
      <c r="FK8" s="605">
        <v>0</v>
      </c>
      <c r="FL8" s="605"/>
      <c r="FM8" s="605">
        <v>0</v>
      </c>
      <c r="FN8" s="873">
        <v>0</v>
      </c>
      <c r="FO8" s="873">
        <v>0</v>
      </c>
      <c r="FP8" s="873">
        <v>0</v>
      </c>
      <c r="FQ8" s="873">
        <v>0</v>
      </c>
      <c r="FR8" s="873">
        <v>0</v>
      </c>
      <c r="FS8" s="873"/>
      <c r="FT8" s="873">
        <v>0</v>
      </c>
      <c r="FU8" s="873">
        <v>0</v>
      </c>
      <c r="FV8" s="873">
        <v>0</v>
      </c>
      <c r="FW8" s="873">
        <v>0</v>
      </c>
      <c r="FX8" s="873">
        <v>0</v>
      </c>
      <c r="FY8" s="873">
        <v>0</v>
      </c>
      <c r="FZ8" s="873"/>
      <c r="GA8" s="873">
        <v>0</v>
      </c>
      <c r="GB8" s="873">
        <v>0</v>
      </c>
      <c r="GC8" s="873">
        <v>0</v>
      </c>
      <c r="GD8" s="873">
        <v>0</v>
      </c>
      <c r="GE8" s="873">
        <v>0</v>
      </c>
      <c r="GF8" s="873">
        <v>0</v>
      </c>
      <c r="GG8" s="873"/>
      <c r="GH8" s="873">
        <v>0</v>
      </c>
      <c r="GI8" s="873">
        <v>0</v>
      </c>
      <c r="GJ8" s="873">
        <v>0</v>
      </c>
      <c r="GK8" s="873">
        <v>0</v>
      </c>
      <c r="GL8" s="873">
        <v>0</v>
      </c>
      <c r="GM8" s="873">
        <v>0</v>
      </c>
      <c r="GN8" s="873"/>
      <c r="GO8" s="873">
        <v>0</v>
      </c>
      <c r="GP8" s="873">
        <v>7</v>
      </c>
      <c r="GQ8" s="873">
        <v>5</v>
      </c>
      <c r="GR8" s="873">
        <v>10</v>
      </c>
      <c r="GS8" s="873">
        <v>4</v>
      </c>
      <c r="GT8" s="873">
        <v>2</v>
      </c>
      <c r="GU8" s="873"/>
      <c r="GV8" s="889">
        <v>-50</v>
      </c>
      <c r="GW8" s="873">
        <v>0</v>
      </c>
      <c r="GX8" s="873">
        <v>0</v>
      </c>
      <c r="GY8" s="873">
        <v>0</v>
      </c>
      <c r="GZ8" s="873">
        <v>0</v>
      </c>
      <c r="HA8" s="873">
        <v>0</v>
      </c>
      <c r="HB8" s="873"/>
      <c r="HC8" s="873">
        <v>0</v>
      </c>
      <c r="HD8" s="873">
        <v>0</v>
      </c>
      <c r="HE8" s="873">
        <v>0</v>
      </c>
      <c r="HF8" s="873">
        <v>0</v>
      </c>
      <c r="HG8" s="873">
        <v>0</v>
      </c>
      <c r="HH8" s="874">
        <v>0</v>
      </c>
      <c r="HI8" s="874"/>
      <c r="HJ8" s="874">
        <v>0</v>
      </c>
      <c r="HK8" s="873">
        <v>0</v>
      </c>
      <c r="HL8" s="873">
        <v>0</v>
      </c>
      <c r="HM8" s="873">
        <v>0</v>
      </c>
      <c r="HN8" s="873">
        <v>0</v>
      </c>
      <c r="HO8" s="873">
        <v>0</v>
      </c>
      <c r="HP8" s="873"/>
      <c r="HQ8" s="873">
        <v>0</v>
      </c>
      <c r="HR8" s="873">
        <v>0</v>
      </c>
      <c r="HS8" s="873">
        <v>0</v>
      </c>
      <c r="HT8" s="873">
        <v>0</v>
      </c>
      <c r="HU8" s="873">
        <v>0</v>
      </c>
      <c r="HV8" s="873">
        <v>0</v>
      </c>
      <c r="HW8" s="873"/>
      <c r="HX8" s="873">
        <v>0</v>
      </c>
      <c r="HY8" s="873">
        <v>0</v>
      </c>
      <c r="HZ8" s="873">
        <v>0</v>
      </c>
      <c r="IA8" s="873">
        <v>0</v>
      </c>
      <c r="IB8" s="873">
        <v>0</v>
      </c>
      <c r="IC8" s="874">
        <v>0</v>
      </c>
      <c r="ID8" s="874"/>
      <c r="IE8" s="878">
        <v>0</v>
      </c>
      <c r="IF8" s="873">
        <v>0</v>
      </c>
      <c r="IG8" s="873">
        <v>0</v>
      </c>
      <c r="IH8" s="874">
        <v>0</v>
      </c>
      <c r="II8" s="873">
        <v>0</v>
      </c>
      <c r="IJ8" s="873">
        <v>0</v>
      </c>
      <c r="IK8" s="874"/>
      <c r="IL8" s="874">
        <v>0</v>
      </c>
      <c r="IM8" s="873">
        <v>0</v>
      </c>
      <c r="IN8" s="873">
        <v>0</v>
      </c>
      <c r="IO8" s="873">
        <v>0</v>
      </c>
      <c r="IP8" s="873">
        <v>0</v>
      </c>
      <c r="IQ8" s="873">
        <v>0</v>
      </c>
      <c r="IR8" s="873"/>
      <c r="IS8" s="873">
        <v>0</v>
      </c>
      <c r="IT8" s="883">
        <f t="shared" ref="IT8:IT17" si="1">B8+I8+P8+W8+AD8+AK8+AR8+AY8+BF8+BM8+BT8++CH8+CO8+CV8+DQ8+DX8+GP8</f>
        <v>74</v>
      </c>
      <c r="IU8" s="883">
        <f t="shared" ref="IU8:IU17" si="2">C8+J8+Q8+X8+AE8+AL8+AS8+AZ8+BG8+BN8+BU8++CI8+CP8+CW8+DR8+DY8+GQ8</f>
        <v>46</v>
      </c>
      <c r="IV8" s="883">
        <f t="shared" ref="IV8:IV17" si="3">D8+K8+R8+Y8+AF8+AM8+AT8+BA8+BH8+BO8+BV8++CJ8+CQ8+CX8+DS8+DZ8+GR8</f>
        <v>23</v>
      </c>
      <c r="IW8" s="883">
        <f t="shared" ref="IW8:IW17" si="4">E8+L8+S8+Z8+AG8+AN8+AU8+BB8+BI8+BP8+BW8++CK8+CR8+CY8+DT8+EA8+GS8</f>
        <v>81</v>
      </c>
      <c r="IX8" s="883">
        <f t="shared" ref="IX8:IY17" si="5">F8+M8+T8+AA8+AH8+AO8+AV8+BC8+BJ8+BQ8+BX8++CL8+CS8+CZ8+DU8+EB8+GT8</f>
        <v>82</v>
      </c>
      <c r="IY8" s="883">
        <f t="shared" si="5"/>
        <v>0</v>
      </c>
      <c r="IZ8" s="883"/>
    </row>
    <row r="9" spans="1:260" x14ac:dyDescent="0.25">
      <c r="A9" s="873" t="s">
        <v>928</v>
      </c>
      <c r="B9" s="873">
        <v>0</v>
      </c>
      <c r="C9" s="873">
        <v>0</v>
      </c>
      <c r="D9" s="873">
        <v>0</v>
      </c>
      <c r="E9" s="873">
        <v>0</v>
      </c>
      <c r="F9" s="873">
        <v>0</v>
      </c>
      <c r="G9" s="873"/>
      <c r="H9" s="873">
        <v>0</v>
      </c>
      <c r="I9" s="875">
        <v>0</v>
      </c>
      <c r="J9" s="873">
        <v>0</v>
      </c>
      <c r="K9" s="875">
        <v>0</v>
      </c>
      <c r="L9" s="873">
        <v>0</v>
      </c>
      <c r="M9" s="873">
        <v>0</v>
      </c>
      <c r="N9" s="1113"/>
      <c r="O9" s="875">
        <v>0</v>
      </c>
      <c r="P9" s="873">
        <v>0</v>
      </c>
      <c r="Q9" s="873">
        <v>0</v>
      </c>
      <c r="R9" s="874">
        <v>0</v>
      </c>
      <c r="S9" s="873">
        <v>0</v>
      </c>
      <c r="T9" s="873">
        <v>0</v>
      </c>
      <c r="U9" s="874"/>
      <c r="V9" s="874">
        <v>0</v>
      </c>
      <c r="W9" s="873">
        <v>0</v>
      </c>
      <c r="X9" s="873">
        <v>0</v>
      </c>
      <c r="Y9" s="874">
        <v>0</v>
      </c>
      <c r="Z9" s="873">
        <v>0</v>
      </c>
      <c r="AA9" s="873">
        <v>0</v>
      </c>
      <c r="AB9" s="874"/>
      <c r="AC9" s="874">
        <v>0</v>
      </c>
      <c r="AD9" s="885">
        <v>0</v>
      </c>
      <c r="AE9" s="886">
        <v>0</v>
      </c>
      <c r="AF9" s="886">
        <v>0</v>
      </c>
      <c r="AG9" s="886">
        <v>0</v>
      </c>
      <c r="AH9" s="877">
        <v>0</v>
      </c>
      <c r="AI9" s="886"/>
      <c r="AJ9" s="886">
        <v>0</v>
      </c>
      <c r="AK9" s="873">
        <v>0</v>
      </c>
      <c r="AL9" s="873">
        <v>0</v>
      </c>
      <c r="AM9" s="873">
        <v>0</v>
      </c>
      <c r="AN9" s="873">
        <v>0</v>
      </c>
      <c r="AO9" s="873">
        <v>0</v>
      </c>
      <c r="AP9" s="873"/>
      <c r="AQ9" s="873">
        <v>0</v>
      </c>
      <c r="AR9" s="878">
        <v>0</v>
      </c>
      <c r="AS9" s="878">
        <v>0</v>
      </c>
      <c r="AT9" s="879">
        <v>0</v>
      </c>
      <c r="AU9" s="878">
        <v>0</v>
      </c>
      <c r="AV9" s="878">
        <v>0</v>
      </c>
      <c r="AW9" s="879"/>
      <c r="AX9" s="879">
        <v>0</v>
      </c>
      <c r="AY9" s="501">
        <v>0</v>
      </c>
      <c r="AZ9" s="500">
        <v>0</v>
      </c>
      <c r="BA9" s="500">
        <v>0</v>
      </c>
      <c r="BB9" s="500">
        <v>0</v>
      </c>
      <c r="BC9" s="493">
        <v>0</v>
      </c>
      <c r="BD9" s="500"/>
      <c r="BE9" s="500">
        <v>0</v>
      </c>
      <c r="BF9" s="873">
        <v>0</v>
      </c>
      <c r="BG9" s="873">
        <v>0</v>
      </c>
      <c r="BH9" s="873">
        <v>0</v>
      </c>
      <c r="BI9" s="873">
        <v>0</v>
      </c>
      <c r="BJ9" s="873">
        <v>0</v>
      </c>
      <c r="BK9" s="873"/>
      <c r="BL9" s="873">
        <v>0</v>
      </c>
      <c r="BM9" s="873">
        <v>0</v>
      </c>
      <c r="BN9" s="873">
        <v>0</v>
      </c>
      <c r="BO9" s="873">
        <v>0</v>
      </c>
      <c r="BP9" s="873">
        <v>0</v>
      </c>
      <c r="BQ9" s="873">
        <v>0</v>
      </c>
      <c r="BR9" s="873"/>
      <c r="BS9" s="873">
        <v>0</v>
      </c>
      <c r="BT9" s="873">
        <v>356</v>
      </c>
      <c r="BU9" s="873">
        <v>202</v>
      </c>
      <c r="BV9" s="873">
        <v>0</v>
      </c>
      <c r="BW9" s="873">
        <v>318</v>
      </c>
      <c r="BX9" s="873">
        <v>350</v>
      </c>
      <c r="BY9" s="873"/>
      <c r="BZ9" s="873">
        <v>9.1</v>
      </c>
      <c r="CA9" s="873">
        <v>0</v>
      </c>
      <c r="CB9" s="873">
        <v>0</v>
      </c>
      <c r="CC9" s="873">
        <v>0</v>
      </c>
      <c r="CD9" s="873">
        <v>0</v>
      </c>
      <c r="CE9" s="873">
        <v>0</v>
      </c>
      <c r="CF9" s="873"/>
      <c r="CG9" s="873">
        <v>0</v>
      </c>
      <c r="CH9" s="873">
        <v>0</v>
      </c>
      <c r="CI9" s="873">
        <v>0</v>
      </c>
      <c r="CJ9" s="873">
        <v>0</v>
      </c>
      <c r="CK9" s="873">
        <v>0</v>
      </c>
      <c r="CL9" s="873">
        <v>0</v>
      </c>
      <c r="CM9" s="873"/>
      <c r="CN9" s="873">
        <v>0</v>
      </c>
      <c r="CO9" s="873">
        <v>3</v>
      </c>
      <c r="CP9" s="873">
        <v>2</v>
      </c>
      <c r="CQ9" s="873">
        <v>2</v>
      </c>
      <c r="CR9" s="873">
        <v>3</v>
      </c>
      <c r="CS9" s="873">
        <v>0</v>
      </c>
      <c r="CT9" s="873"/>
      <c r="CU9" s="873">
        <v>0</v>
      </c>
      <c r="CV9" s="873">
        <v>0</v>
      </c>
      <c r="CW9" s="873">
        <v>0</v>
      </c>
      <c r="CX9" s="873">
        <v>0</v>
      </c>
      <c r="CY9" s="873">
        <v>0</v>
      </c>
      <c r="CZ9" s="874">
        <v>0</v>
      </c>
      <c r="DA9" s="874"/>
      <c r="DB9" s="873">
        <v>0</v>
      </c>
      <c r="DC9" s="873">
        <v>0</v>
      </c>
      <c r="DD9" s="873">
        <v>0</v>
      </c>
      <c r="DE9" s="873">
        <v>0</v>
      </c>
      <c r="DF9" s="873">
        <v>0</v>
      </c>
      <c r="DG9" s="874">
        <v>0</v>
      </c>
      <c r="DH9" s="874"/>
      <c r="DI9" s="873">
        <v>0</v>
      </c>
      <c r="DJ9" s="873">
        <v>0</v>
      </c>
      <c r="DK9" s="873">
        <v>0</v>
      </c>
      <c r="DL9" s="873">
        <v>0</v>
      </c>
      <c r="DM9" s="873">
        <v>0</v>
      </c>
      <c r="DN9" s="873">
        <v>0</v>
      </c>
      <c r="DO9" s="873"/>
      <c r="DP9" s="873">
        <v>0</v>
      </c>
      <c r="DQ9" s="878">
        <v>219</v>
      </c>
      <c r="DR9" s="878">
        <v>106</v>
      </c>
      <c r="DS9" s="878">
        <v>57</v>
      </c>
      <c r="DT9" s="878">
        <v>301</v>
      </c>
      <c r="DU9" s="887">
        <v>354</v>
      </c>
      <c r="DV9" s="888"/>
      <c r="DW9" s="888">
        <v>17.600000000000001</v>
      </c>
      <c r="DX9" s="501">
        <v>0</v>
      </c>
      <c r="DY9" s="500">
        <v>0</v>
      </c>
      <c r="DZ9" s="500">
        <v>0</v>
      </c>
      <c r="EA9" s="500">
        <v>0</v>
      </c>
      <c r="EB9" s="882">
        <v>0</v>
      </c>
      <c r="EC9" s="882"/>
      <c r="ED9" s="874">
        <v>0</v>
      </c>
      <c r="EE9" s="501">
        <v>0</v>
      </c>
      <c r="EF9" s="500">
        <v>0</v>
      </c>
      <c r="EG9" s="500">
        <v>0</v>
      </c>
      <c r="EH9" s="500">
        <v>0</v>
      </c>
      <c r="EI9" s="493">
        <v>0</v>
      </c>
      <c r="EJ9" s="500"/>
      <c r="EK9" s="500">
        <v>0</v>
      </c>
      <c r="EL9" s="873">
        <v>0</v>
      </c>
      <c r="EM9" s="873">
        <v>0</v>
      </c>
      <c r="EN9" s="873">
        <v>0</v>
      </c>
      <c r="EO9" s="873">
        <v>0</v>
      </c>
      <c r="EP9" s="873">
        <v>0</v>
      </c>
      <c r="EQ9" s="873"/>
      <c r="ER9" s="873">
        <v>0</v>
      </c>
      <c r="ES9" s="873">
        <v>0</v>
      </c>
      <c r="ET9" s="873">
        <v>0</v>
      </c>
      <c r="EU9" s="874">
        <v>0</v>
      </c>
      <c r="EV9" s="873">
        <v>0</v>
      </c>
      <c r="EW9" s="873">
        <v>0</v>
      </c>
      <c r="EX9" s="874"/>
      <c r="EY9" s="874">
        <v>0</v>
      </c>
      <c r="EZ9" s="873">
        <v>0</v>
      </c>
      <c r="FA9" s="873">
        <v>0</v>
      </c>
      <c r="FB9" s="874">
        <v>0</v>
      </c>
      <c r="FC9" s="873">
        <v>0</v>
      </c>
      <c r="FD9" s="873">
        <v>0</v>
      </c>
      <c r="FE9" s="874"/>
      <c r="FF9" s="874">
        <v>0</v>
      </c>
      <c r="FG9" s="605">
        <v>0</v>
      </c>
      <c r="FH9" s="605">
        <v>0</v>
      </c>
      <c r="FI9" s="605">
        <v>0</v>
      </c>
      <c r="FJ9" s="605">
        <v>0</v>
      </c>
      <c r="FK9" s="605">
        <v>0</v>
      </c>
      <c r="FL9" s="605"/>
      <c r="FM9" s="605">
        <v>0</v>
      </c>
      <c r="FN9" s="873">
        <v>0</v>
      </c>
      <c r="FO9" s="873">
        <v>0</v>
      </c>
      <c r="FP9" s="873">
        <v>0</v>
      </c>
      <c r="FQ9" s="873">
        <v>0</v>
      </c>
      <c r="FR9" s="873">
        <v>0</v>
      </c>
      <c r="FS9" s="873"/>
      <c r="FT9" s="873">
        <v>0</v>
      </c>
      <c r="FU9" s="873">
        <v>0</v>
      </c>
      <c r="FV9" s="873">
        <v>0</v>
      </c>
      <c r="FW9" s="873">
        <v>0</v>
      </c>
      <c r="FX9" s="873">
        <v>0</v>
      </c>
      <c r="FY9" s="873">
        <v>0</v>
      </c>
      <c r="FZ9" s="873"/>
      <c r="GA9" s="873">
        <v>0</v>
      </c>
      <c r="GB9" s="873">
        <v>0</v>
      </c>
      <c r="GC9" s="873">
        <v>0</v>
      </c>
      <c r="GD9" s="873">
        <v>0</v>
      </c>
      <c r="GE9" s="873">
        <v>0</v>
      </c>
      <c r="GF9" s="873">
        <v>0</v>
      </c>
      <c r="GG9" s="873"/>
      <c r="GH9" s="873">
        <v>0</v>
      </c>
      <c r="GI9" s="873">
        <v>0</v>
      </c>
      <c r="GJ9" s="873">
        <v>0</v>
      </c>
      <c r="GK9" s="873">
        <v>0</v>
      </c>
      <c r="GL9" s="873">
        <v>0</v>
      </c>
      <c r="GM9" s="873">
        <v>0</v>
      </c>
      <c r="GN9" s="873"/>
      <c r="GO9" s="873">
        <v>0</v>
      </c>
      <c r="GP9" s="873">
        <v>64</v>
      </c>
      <c r="GQ9" s="873">
        <v>53</v>
      </c>
      <c r="GR9" s="873">
        <v>71</v>
      </c>
      <c r="GS9" s="873">
        <v>71</v>
      </c>
      <c r="GT9" s="873">
        <v>44</v>
      </c>
      <c r="GU9" s="873"/>
      <c r="GV9" s="889">
        <v>-38</v>
      </c>
      <c r="GW9" s="873">
        <v>0</v>
      </c>
      <c r="GX9" s="873">
        <v>0</v>
      </c>
      <c r="GY9" s="873">
        <v>0</v>
      </c>
      <c r="GZ9" s="873">
        <v>0</v>
      </c>
      <c r="HA9" s="873">
        <v>0</v>
      </c>
      <c r="HB9" s="873"/>
      <c r="HC9" s="873">
        <v>0</v>
      </c>
      <c r="HD9" s="873">
        <v>0</v>
      </c>
      <c r="HE9" s="873">
        <v>0</v>
      </c>
      <c r="HF9" s="873">
        <v>0</v>
      </c>
      <c r="HG9" s="873">
        <v>0</v>
      </c>
      <c r="HH9" s="874">
        <v>0</v>
      </c>
      <c r="HI9" s="874"/>
      <c r="HJ9" s="874">
        <v>0</v>
      </c>
      <c r="HK9" s="873">
        <v>0</v>
      </c>
      <c r="HL9" s="873">
        <v>0</v>
      </c>
      <c r="HM9" s="873">
        <v>0</v>
      </c>
      <c r="HN9" s="873">
        <v>0</v>
      </c>
      <c r="HO9" s="873">
        <v>0</v>
      </c>
      <c r="HP9" s="873"/>
      <c r="HQ9" s="873">
        <v>0</v>
      </c>
      <c r="HR9" s="873">
        <v>0</v>
      </c>
      <c r="HS9" s="873">
        <v>0</v>
      </c>
      <c r="HT9" s="873">
        <v>0</v>
      </c>
      <c r="HU9" s="873">
        <v>0</v>
      </c>
      <c r="HV9" s="873">
        <v>0</v>
      </c>
      <c r="HW9" s="873"/>
      <c r="HX9" s="873">
        <v>0</v>
      </c>
      <c r="HY9" s="873">
        <v>0</v>
      </c>
      <c r="HZ9" s="873">
        <v>0</v>
      </c>
      <c r="IA9" s="873">
        <v>0</v>
      </c>
      <c r="IB9" s="873">
        <v>0</v>
      </c>
      <c r="IC9" s="874">
        <v>0</v>
      </c>
      <c r="ID9" s="874"/>
      <c r="IE9" s="873">
        <v>0</v>
      </c>
      <c r="IF9" s="873">
        <v>0</v>
      </c>
      <c r="IG9" s="873">
        <v>0</v>
      </c>
      <c r="IH9" s="874">
        <v>0</v>
      </c>
      <c r="II9" s="873">
        <v>0</v>
      </c>
      <c r="IJ9" s="873">
        <v>0</v>
      </c>
      <c r="IK9" s="874"/>
      <c r="IL9" s="874">
        <v>0</v>
      </c>
      <c r="IM9" s="873">
        <v>0</v>
      </c>
      <c r="IN9" s="873">
        <v>0</v>
      </c>
      <c r="IO9" s="873">
        <v>0</v>
      </c>
      <c r="IP9" s="873">
        <v>0</v>
      </c>
      <c r="IQ9" s="873">
        <v>0</v>
      </c>
      <c r="IR9" s="873"/>
      <c r="IS9" s="873">
        <v>0</v>
      </c>
      <c r="IT9" s="883">
        <f t="shared" si="1"/>
        <v>642</v>
      </c>
      <c r="IU9" s="883">
        <f t="shared" si="2"/>
        <v>363</v>
      </c>
      <c r="IV9" s="883">
        <f t="shared" si="3"/>
        <v>130</v>
      </c>
      <c r="IW9" s="883">
        <f t="shared" si="4"/>
        <v>693</v>
      </c>
      <c r="IX9" s="883">
        <f t="shared" si="5"/>
        <v>748</v>
      </c>
      <c r="IY9" s="883">
        <f t="shared" si="5"/>
        <v>0</v>
      </c>
      <c r="IZ9" s="883"/>
    </row>
    <row r="10" spans="1:260" x14ac:dyDescent="0.25">
      <c r="A10" s="873" t="s">
        <v>929</v>
      </c>
      <c r="B10" s="873">
        <v>0</v>
      </c>
      <c r="C10" s="873">
        <v>0</v>
      </c>
      <c r="D10" s="873">
        <v>0</v>
      </c>
      <c r="E10" s="873">
        <v>0</v>
      </c>
      <c r="F10" s="873">
        <v>0</v>
      </c>
      <c r="G10" s="873"/>
      <c r="H10" s="873">
        <v>0</v>
      </c>
      <c r="I10" s="873">
        <v>0</v>
      </c>
      <c r="J10" s="875">
        <v>0</v>
      </c>
      <c r="K10" s="873">
        <v>0</v>
      </c>
      <c r="L10" s="875">
        <v>0</v>
      </c>
      <c r="M10" s="873">
        <v>0</v>
      </c>
      <c r="N10" s="873"/>
      <c r="O10" s="873">
        <v>0</v>
      </c>
      <c r="P10" s="873">
        <v>0</v>
      </c>
      <c r="Q10" s="873">
        <v>0</v>
      </c>
      <c r="R10" s="874">
        <v>0</v>
      </c>
      <c r="S10" s="873">
        <v>0</v>
      </c>
      <c r="T10" s="873">
        <v>0</v>
      </c>
      <c r="U10" s="874"/>
      <c r="V10" s="874">
        <v>0</v>
      </c>
      <c r="W10" s="873">
        <v>0</v>
      </c>
      <c r="X10" s="873">
        <v>0</v>
      </c>
      <c r="Y10" s="874">
        <v>0</v>
      </c>
      <c r="Z10" s="873">
        <v>0</v>
      </c>
      <c r="AA10" s="873">
        <v>0</v>
      </c>
      <c r="AB10" s="874"/>
      <c r="AC10" s="874">
        <v>0</v>
      </c>
      <c r="AD10" s="885">
        <v>0</v>
      </c>
      <c r="AE10" s="886">
        <v>0</v>
      </c>
      <c r="AF10" s="886">
        <v>0</v>
      </c>
      <c r="AG10" s="886">
        <v>0</v>
      </c>
      <c r="AH10" s="877">
        <v>0</v>
      </c>
      <c r="AI10" s="886"/>
      <c r="AJ10" s="886">
        <v>0</v>
      </c>
      <c r="AK10" s="873">
        <v>0</v>
      </c>
      <c r="AL10" s="873">
        <v>0</v>
      </c>
      <c r="AM10" s="873">
        <v>0</v>
      </c>
      <c r="AN10" s="873">
        <v>0</v>
      </c>
      <c r="AO10" s="873">
        <v>0</v>
      </c>
      <c r="AP10" s="873"/>
      <c r="AQ10" s="873">
        <v>0</v>
      </c>
      <c r="AR10" s="878">
        <v>0</v>
      </c>
      <c r="AS10" s="878">
        <v>0</v>
      </c>
      <c r="AT10" s="879">
        <v>0</v>
      </c>
      <c r="AU10" s="878">
        <v>0</v>
      </c>
      <c r="AV10" s="878">
        <v>0</v>
      </c>
      <c r="AW10" s="879"/>
      <c r="AX10" s="879">
        <v>0</v>
      </c>
      <c r="AY10" s="501">
        <v>0</v>
      </c>
      <c r="AZ10" s="500">
        <v>0</v>
      </c>
      <c r="BA10" s="500">
        <v>0</v>
      </c>
      <c r="BB10" s="500">
        <v>0</v>
      </c>
      <c r="BC10" s="493">
        <v>0</v>
      </c>
      <c r="BD10" s="500"/>
      <c r="BE10" s="500">
        <v>0</v>
      </c>
      <c r="BF10" s="873">
        <v>0</v>
      </c>
      <c r="BG10" s="873">
        <v>0</v>
      </c>
      <c r="BH10" s="873">
        <v>0</v>
      </c>
      <c r="BI10" s="873">
        <v>0</v>
      </c>
      <c r="BJ10" s="873">
        <v>0</v>
      </c>
      <c r="BK10" s="873"/>
      <c r="BL10" s="873">
        <v>0</v>
      </c>
      <c r="BM10" s="873">
        <v>0</v>
      </c>
      <c r="BN10" s="873">
        <v>0</v>
      </c>
      <c r="BO10" s="873">
        <v>0</v>
      </c>
      <c r="BP10" s="873">
        <v>0</v>
      </c>
      <c r="BQ10" s="873">
        <v>0</v>
      </c>
      <c r="BR10" s="873"/>
      <c r="BS10" s="873">
        <v>0</v>
      </c>
      <c r="BT10" s="873">
        <v>1</v>
      </c>
      <c r="BU10" s="873">
        <v>2</v>
      </c>
      <c r="BV10" s="873">
        <v>0</v>
      </c>
      <c r="BW10" s="873">
        <v>0</v>
      </c>
      <c r="BX10" s="873"/>
      <c r="BY10" s="873"/>
      <c r="BZ10" s="873">
        <v>0</v>
      </c>
      <c r="CA10" s="873">
        <v>0</v>
      </c>
      <c r="CB10" s="873">
        <v>0</v>
      </c>
      <c r="CC10" s="873">
        <v>0</v>
      </c>
      <c r="CD10" s="873">
        <v>0</v>
      </c>
      <c r="CE10" s="873">
        <v>0</v>
      </c>
      <c r="CF10" s="873"/>
      <c r="CG10" s="873">
        <v>0</v>
      </c>
      <c r="CH10" s="873">
        <v>0</v>
      </c>
      <c r="CI10" s="873">
        <v>0</v>
      </c>
      <c r="CJ10" s="873">
        <v>0</v>
      </c>
      <c r="CK10" s="873">
        <v>0</v>
      </c>
      <c r="CL10" s="873">
        <v>0</v>
      </c>
      <c r="CM10" s="873"/>
      <c r="CN10" s="873">
        <v>0</v>
      </c>
      <c r="CO10" s="873">
        <v>0</v>
      </c>
      <c r="CP10" s="873">
        <v>0</v>
      </c>
      <c r="CQ10" s="873">
        <v>0</v>
      </c>
      <c r="CR10" s="873">
        <v>0</v>
      </c>
      <c r="CS10" s="873">
        <v>0</v>
      </c>
      <c r="CT10" s="873"/>
      <c r="CU10" s="873">
        <v>0</v>
      </c>
      <c r="CV10" s="873">
        <v>0</v>
      </c>
      <c r="CW10" s="873">
        <v>0</v>
      </c>
      <c r="CX10" s="873">
        <v>0</v>
      </c>
      <c r="CY10" s="873">
        <v>0</v>
      </c>
      <c r="CZ10" s="874">
        <v>0</v>
      </c>
      <c r="DA10" s="874"/>
      <c r="DB10" s="873">
        <v>0</v>
      </c>
      <c r="DC10" s="873">
        <v>0</v>
      </c>
      <c r="DD10" s="873">
        <v>0</v>
      </c>
      <c r="DE10" s="873">
        <v>0</v>
      </c>
      <c r="DF10" s="873">
        <v>0</v>
      </c>
      <c r="DG10" s="874">
        <v>0</v>
      </c>
      <c r="DH10" s="874"/>
      <c r="DI10" s="873">
        <v>0</v>
      </c>
      <c r="DJ10" s="873">
        <v>0</v>
      </c>
      <c r="DK10" s="873">
        <v>0</v>
      </c>
      <c r="DL10" s="873">
        <v>0</v>
      </c>
      <c r="DM10" s="873">
        <v>0</v>
      </c>
      <c r="DN10" s="873">
        <v>0</v>
      </c>
      <c r="DO10" s="873"/>
      <c r="DP10" s="873">
        <v>0</v>
      </c>
      <c r="DQ10" s="878">
        <v>5</v>
      </c>
      <c r="DR10" s="878">
        <v>1</v>
      </c>
      <c r="DS10" s="878">
        <v>2</v>
      </c>
      <c r="DT10" s="878">
        <v>3</v>
      </c>
      <c r="DU10" s="887">
        <v>6</v>
      </c>
      <c r="DV10" s="888"/>
      <c r="DW10" s="888">
        <v>100</v>
      </c>
      <c r="DX10" s="501">
        <v>0</v>
      </c>
      <c r="DY10" s="500">
        <v>0</v>
      </c>
      <c r="DZ10" s="500">
        <v>0</v>
      </c>
      <c r="EA10" s="500">
        <v>0</v>
      </c>
      <c r="EB10" s="882">
        <v>0</v>
      </c>
      <c r="EC10" s="882"/>
      <c r="ED10" s="874">
        <v>0</v>
      </c>
      <c r="EE10" s="501">
        <v>0</v>
      </c>
      <c r="EF10" s="500">
        <v>0</v>
      </c>
      <c r="EG10" s="500">
        <v>0</v>
      </c>
      <c r="EH10" s="500">
        <v>0</v>
      </c>
      <c r="EI10" s="493">
        <v>0</v>
      </c>
      <c r="EJ10" s="500"/>
      <c r="EK10" s="500">
        <v>0</v>
      </c>
      <c r="EL10" s="873">
        <v>0</v>
      </c>
      <c r="EM10" s="873">
        <v>0</v>
      </c>
      <c r="EN10" s="873">
        <v>0</v>
      </c>
      <c r="EO10" s="873">
        <v>0</v>
      </c>
      <c r="EP10" s="873">
        <v>0</v>
      </c>
      <c r="EQ10" s="873"/>
      <c r="ER10" s="873">
        <v>0</v>
      </c>
      <c r="ES10" s="873">
        <v>0</v>
      </c>
      <c r="ET10" s="873">
        <v>0</v>
      </c>
      <c r="EU10" s="874">
        <v>0</v>
      </c>
      <c r="EV10" s="873">
        <v>0</v>
      </c>
      <c r="EW10" s="873">
        <v>0</v>
      </c>
      <c r="EX10" s="874"/>
      <c r="EY10" s="874">
        <v>0</v>
      </c>
      <c r="EZ10" s="873">
        <v>0</v>
      </c>
      <c r="FA10" s="873">
        <v>0</v>
      </c>
      <c r="FB10" s="874">
        <v>0</v>
      </c>
      <c r="FC10" s="873">
        <v>0</v>
      </c>
      <c r="FD10" s="873">
        <v>0</v>
      </c>
      <c r="FE10" s="874"/>
      <c r="FF10" s="874">
        <v>0</v>
      </c>
      <c r="FG10" s="873">
        <v>0</v>
      </c>
      <c r="FH10" s="873">
        <v>0</v>
      </c>
      <c r="FI10" s="873">
        <v>0</v>
      </c>
      <c r="FJ10" s="605">
        <v>0</v>
      </c>
      <c r="FK10" s="605">
        <v>0</v>
      </c>
      <c r="FL10" s="605"/>
      <c r="FM10" s="873">
        <v>0</v>
      </c>
      <c r="FN10" s="873">
        <v>0</v>
      </c>
      <c r="FO10" s="873">
        <v>0</v>
      </c>
      <c r="FP10" s="873">
        <v>0</v>
      </c>
      <c r="FQ10" s="873">
        <v>0</v>
      </c>
      <c r="FR10" s="873">
        <v>0</v>
      </c>
      <c r="FS10" s="873"/>
      <c r="FT10" s="873">
        <v>0</v>
      </c>
      <c r="FU10" s="873">
        <v>0</v>
      </c>
      <c r="FV10" s="873">
        <v>0</v>
      </c>
      <c r="FW10" s="873">
        <v>0</v>
      </c>
      <c r="FX10" s="873">
        <v>0</v>
      </c>
      <c r="FY10" s="873">
        <v>0</v>
      </c>
      <c r="FZ10" s="873"/>
      <c r="GA10" s="873">
        <v>0</v>
      </c>
      <c r="GB10" s="873">
        <v>0</v>
      </c>
      <c r="GC10" s="873">
        <v>0</v>
      </c>
      <c r="GD10" s="873">
        <v>0</v>
      </c>
      <c r="GE10" s="873">
        <v>0</v>
      </c>
      <c r="GF10" s="873">
        <v>0</v>
      </c>
      <c r="GG10" s="873"/>
      <c r="GH10" s="873">
        <v>0</v>
      </c>
      <c r="GI10" s="873">
        <v>0</v>
      </c>
      <c r="GJ10" s="873">
        <v>0</v>
      </c>
      <c r="GK10" s="873">
        <v>0</v>
      </c>
      <c r="GL10" s="873">
        <v>0</v>
      </c>
      <c r="GM10" s="873">
        <v>0</v>
      </c>
      <c r="GN10" s="873"/>
      <c r="GO10" s="873">
        <v>0</v>
      </c>
      <c r="GP10" s="873">
        <v>1</v>
      </c>
      <c r="GQ10" s="873">
        <v>0</v>
      </c>
      <c r="GR10" s="873">
        <v>1</v>
      </c>
      <c r="GS10" s="873">
        <v>1</v>
      </c>
      <c r="GT10" s="873">
        <v>0</v>
      </c>
      <c r="GU10" s="873"/>
      <c r="GV10" s="889">
        <v>-100</v>
      </c>
      <c r="GW10" s="873">
        <v>0</v>
      </c>
      <c r="GX10" s="873">
        <v>0</v>
      </c>
      <c r="GY10" s="873">
        <v>0</v>
      </c>
      <c r="GZ10" s="873">
        <v>0</v>
      </c>
      <c r="HA10" s="873">
        <v>0</v>
      </c>
      <c r="HB10" s="873"/>
      <c r="HC10" s="873">
        <v>0</v>
      </c>
      <c r="HD10" s="873">
        <v>0</v>
      </c>
      <c r="HE10" s="873">
        <v>0</v>
      </c>
      <c r="HF10" s="873">
        <v>0</v>
      </c>
      <c r="HG10" s="873">
        <v>0</v>
      </c>
      <c r="HH10" s="874">
        <v>0</v>
      </c>
      <c r="HI10" s="874"/>
      <c r="HJ10" s="874">
        <v>0</v>
      </c>
      <c r="HK10" s="873">
        <v>0</v>
      </c>
      <c r="HL10" s="873">
        <v>0</v>
      </c>
      <c r="HM10" s="873">
        <v>0</v>
      </c>
      <c r="HN10" s="873">
        <v>0</v>
      </c>
      <c r="HO10" s="873">
        <v>0</v>
      </c>
      <c r="HP10" s="873"/>
      <c r="HQ10" s="873">
        <v>0</v>
      </c>
      <c r="HR10" s="873">
        <v>0</v>
      </c>
      <c r="HS10" s="873">
        <v>0</v>
      </c>
      <c r="HT10" s="873">
        <v>0</v>
      </c>
      <c r="HU10" s="873">
        <v>0</v>
      </c>
      <c r="HV10" s="873">
        <v>0</v>
      </c>
      <c r="HW10" s="873"/>
      <c r="HX10" s="873">
        <v>0</v>
      </c>
      <c r="HY10" s="873">
        <v>0</v>
      </c>
      <c r="HZ10" s="873">
        <v>0</v>
      </c>
      <c r="IA10" s="873">
        <v>0</v>
      </c>
      <c r="IB10" s="873">
        <v>0</v>
      </c>
      <c r="IC10" s="874">
        <v>0</v>
      </c>
      <c r="ID10" s="874"/>
      <c r="IE10" s="873">
        <v>0</v>
      </c>
      <c r="IF10" s="873">
        <v>0</v>
      </c>
      <c r="IG10" s="873">
        <v>0</v>
      </c>
      <c r="IH10" s="874">
        <v>0</v>
      </c>
      <c r="II10" s="873">
        <v>0</v>
      </c>
      <c r="IJ10" s="873">
        <v>0</v>
      </c>
      <c r="IK10" s="874"/>
      <c r="IL10" s="874">
        <v>0</v>
      </c>
      <c r="IM10" s="873">
        <v>0</v>
      </c>
      <c r="IN10" s="873">
        <v>0</v>
      </c>
      <c r="IO10" s="873">
        <v>0</v>
      </c>
      <c r="IP10" s="873">
        <v>0</v>
      </c>
      <c r="IQ10" s="873">
        <v>0</v>
      </c>
      <c r="IR10" s="873"/>
      <c r="IS10" s="873">
        <v>0</v>
      </c>
      <c r="IT10" s="883">
        <f t="shared" si="1"/>
        <v>7</v>
      </c>
      <c r="IU10" s="883">
        <f t="shared" si="2"/>
        <v>3</v>
      </c>
      <c r="IV10" s="883">
        <f t="shared" si="3"/>
        <v>3</v>
      </c>
      <c r="IW10" s="883">
        <f t="shared" si="4"/>
        <v>4</v>
      </c>
      <c r="IX10" s="883">
        <f t="shared" si="5"/>
        <v>6</v>
      </c>
      <c r="IY10" s="883">
        <f t="shared" si="5"/>
        <v>0</v>
      </c>
      <c r="IZ10" s="883"/>
    </row>
    <row r="11" spans="1:260" ht="54" customHeight="1" x14ac:dyDescent="0.25">
      <c r="A11" s="873" t="s">
        <v>930</v>
      </c>
      <c r="B11" s="873">
        <v>0</v>
      </c>
      <c r="C11" s="873">
        <v>0</v>
      </c>
      <c r="D11" s="873">
        <v>0</v>
      </c>
      <c r="E11" s="873">
        <v>0</v>
      </c>
      <c r="F11" s="873">
        <v>0</v>
      </c>
      <c r="G11" s="873"/>
      <c r="H11" s="873">
        <v>0</v>
      </c>
      <c r="I11" s="875">
        <v>0</v>
      </c>
      <c r="J11" s="873">
        <v>0</v>
      </c>
      <c r="K11" s="875">
        <v>0</v>
      </c>
      <c r="L11" s="873">
        <v>0</v>
      </c>
      <c r="M11" s="873">
        <v>0</v>
      </c>
      <c r="N11" s="1113"/>
      <c r="O11" s="875">
        <v>0</v>
      </c>
      <c r="P11" s="873">
        <v>0</v>
      </c>
      <c r="Q11" s="873">
        <v>0</v>
      </c>
      <c r="R11" s="874">
        <v>0</v>
      </c>
      <c r="S11" s="873">
        <v>0</v>
      </c>
      <c r="T11" s="873">
        <v>0</v>
      </c>
      <c r="U11" s="874"/>
      <c r="V11" s="874">
        <v>0</v>
      </c>
      <c r="W11" s="873">
        <v>0</v>
      </c>
      <c r="X11" s="873">
        <v>0</v>
      </c>
      <c r="Y11" s="874">
        <v>0</v>
      </c>
      <c r="Z11" s="873">
        <v>0</v>
      </c>
      <c r="AA11" s="873">
        <v>0</v>
      </c>
      <c r="AB11" s="874"/>
      <c r="AC11" s="874">
        <v>0</v>
      </c>
      <c r="AD11" s="885">
        <v>0</v>
      </c>
      <c r="AE11" s="886">
        <v>0</v>
      </c>
      <c r="AF11" s="886">
        <v>0</v>
      </c>
      <c r="AG11" s="886">
        <v>0</v>
      </c>
      <c r="AH11" s="877">
        <v>0</v>
      </c>
      <c r="AI11" s="886"/>
      <c r="AJ11" s="886">
        <v>0</v>
      </c>
      <c r="AK11" s="873">
        <v>0</v>
      </c>
      <c r="AL11" s="873">
        <v>0</v>
      </c>
      <c r="AM11" s="873">
        <v>0</v>
      </c>
      <c r="AN11" s="873">
        <v>0</v>
      </c>
      <c r="AO11" s="873">
        <v>0</v>
      </c>
      <c r="AP11" s="873"/>
      <c r="AQ11" s="873">
        <v>0</v>
      </c>
      <c r="AR11" s="878">
        <v>0</v>
      </c>
      <c r="AS11" s="878">
        <v>0</v>
      </c>
      <c r="AT11" s="879">
        <v>0</v>
      </c>
      <c r="AU11" s="878">
        <v>0</v>
      </c>
      <c r="AV11" s="878">
        <v>0</v>
      </c>
      <c r="AW11" s="879"/>
      <c r="AX11" s="879">
        <v>0</v>
      </c>
      <c r="AY11" s="501">
        <v>0</v>
      </c>
      <c r="AZ11" s="500">
        <v>0</v>
      </c>
      <c r="BA11" s="500">
        <v>0</v>
      </c>
      <c r="BB11" s="500">
        <v>0</v>
      </c>
      <c r="BC11" s="493">
        <v>0</v>
      </c>
      <c r="BD11" s="500"/>
      <c r="BE11" s="500">
        <v>0</v>
      </c>
      <c r="BF11" s="873">
        <v>0</v>
      </c>
      <c r="BG11" s="873">
        <v>0</v>
      </c>
      <c r="BH11" s="873">
        <v>0</v>
      </c>
      <c r="BI11" s="873">
        <v>0</v>
      </c>
      <c r="BJ11" s="873">
        <v>0</v>
      </c>
      <c r="BK11" s="873"/>
      <c r="BL11" s="873">
        <v>0</v>
      </c>
      <c r="BM11" s="873">
        <v>0</v>
      </c>
      <c r="BN11" s="873">
        <v>0</v>
      </c>
      <c r="BO11" s="873">
        <v>0</v>
      </c>
      <c r="BP11" s="873">
        <v>0</v>
      </c>
      <c r="BQ11" s="873">
        <v>0</v>
      </c>
      <c r="BR11" s="873"/>
      <c r="BS11" s="873">
        <v>0</v>
      </c>
      <c r="BT11" s="873">
        <v>0</v>
      </c>
      <c r="BU11" s="873">
        <v>0</v>
      </c>
      <c r="BV11" s="873">
        <v>0</v>
      </c>
      <c r="BW11" s="873">
        <v>0</v>
      </c>
      <c r="BX11" s="873"/>
      <c r="BY11" s="873"/>
      <c r="BZ11" s="873">
        <v>0</v>
      </c>
      <c r="CA11" s="873">
        <v>0</v>
      </c>
      <c r="CB11" s="873">
        <v>0</v>
      </c>
      <c r="CC11" s="873">
        <v>0</v>
      </c>
      <c r="CD11" s="873">
        <v>0</v>
      </c>
      <c r="CE11" s="873">
        <v>0</v>
      </c>
      <c r="CF11" s="873"/>
      <c r="CG11" s="873">
        <v>0</v>
      </c>
      <c r="CH11" s="873">
        <v>0</v>
      </c>
      <c r="CI11" s="873">
        <v>0</v>
      </c>
      <c r="CJ11" s="873">
        <v>0</v>
      </c>
      <c r="CK11" s="873">
        <v>0</v>
      </c>
      <c r="CL11" s="873">
        <v>0</v>
      </c>
      <c r="CM11" s="873"/>
      <c r="CN11" s="873">
        <v>0</v>
      </c>
      <c r="CO11" s="873">
        <v>0</v>
      </c>
      <c r="CP11" s="873">
        <v>0</v>
      </c>
      <c r="CQ11" s="873">
        <v>0</v>
      </c>
      <c r="CR11" s="873">
        <v>0</v>
      </c>
      <c r="CS11" s="873">
        <v>0</v>
      </c>
      <c r="CT11" s="873"/>
      <c r="CU11" s="873">
        <v>0</v>
      </c>
      <c r="CV11" s="873">
        <v>0</v>
      </c>
      <c r="CW11" s="873">
        <v>0</v>
      </c>
      <c r="CX11" s="873">
        <v>0</v>
      </c>
      <c r="CY11" s="873">
        <v>0</v>
      </c>
      <c r="CZ11" s="874">
        <v>0</v>
      </c>
      <c r="DA11" s="874"/>
      <c r="DB11" s="873">
        <v>0</v>
      </c>
      <c r="DC11" s="873">
        <v>0</v>
      </c>
      <c r="DD11" s="873">
        <v>0</v>
      </c>
      <c r="DE11" s="873">
        <v>0</v>
      </c>
      <c r="DF11" s="873">
        <v>0</v>
      </c>
      <c r="DG11" s="874">
        <v>0</v>
      </c>
      <c r="DH11" s="874"/>
      <c r="DI11" s="873">
        <v>0</v>
      </c>
      <c r="DJ11" s="873">
        <v>0</v>
      </c>
      <c r="DK11" s="873">
        <v>0</v>
      </c>
      <c r="DL11" s="873">
        <v>0</v>
      </c>
      <c r="DM11" s="873">
        <v>0</v>
      </c>
      <c r="DN11" s="873">
        <v>0</v>
      </c>
      <c r="DO11" s="873"/>
      <c r="DP11" s="873">
        <v>0</v>
      </c>
      <c r="DQ11" s="890" t="s">
        <v>931</v>
      </c>
      <c r="DR11" s="890" t="s">
        <v>932</v>
      </c>
      <c r="DS11" s="890" t="s">
        <v>933</v>
      </c>
      <c r="DT11" s="890" t="s">
        <v>934</v>
      </c>
      <c r="DU11" s="891" t="s">
        <v>935</v>
      </c>
      <c r="DV11" s="1116"/>
      <c r="DW11" s="888" t="s">
        <v>11</v>
      </c>
      <c r="DX11" s="501">
        <v>0</v>
      </c>
      <c r="DY11" s="500">
        <v>0</v>
      </c>
      <c r="DZ11" s="500">
        <v>0</v>
      </c>
      <c r="EA11" s="500">
        <v>0</v>
      </c>
      <c r="EB11" s="882">
        <v>0</v>
      </c>
      <c r="EC11" s="882"/>
      <c r="ED11" s="874">
        <v>0</v>
      </c>
      <c r="EE11" s="501">
        <v>0</v>
      </c>
      <c r="EF11" s="500">
        <v>0</v>
      </c>
      <c r="EG11" s="500">
        <v>0</v>
      </c>
      <c r="EH11" s="500">
        <v>0</v>
      </c>
      <c r="EI11" s="493">
        <v>0</v>
      </c>
      <c r="EJ11" s="500"/>
      <c r="EK11" s="500">
        <v>0</v>
      </c>
      <c r="EL11" s="873">
        <v>0</v>
      </c>
      <c r="EM11" s="873">
        <v>0</v>
      </c>
      <c r="EN11" s="873">
        <v>0</v>
      </c>
      <c r="EO11" s="873">
        <v>0</v>
      </c>
      <c r="EP11" s="873">
        <v>0</v>
      </c>
      <c r="EQ11" s="873"/>
      <c r="ER11" s="873">
        <v>0</v>
      </c>
      <c r="ES11" s="873">
        <v>0</v>
      </c>
      <c r="ET11" s="873">
        <v>0</v>
      </c>
      <c r="EU11" s="874">
        <v>0</v>
      </c>
      <c r="EV11" s="873">
        <v>0</v>
      </c>
      <c r="EW11" s="873">
        <v>0</v>
      </c>
      <c r="EX11" s="874"/>
      <c r="EY11" s="874">
        <v>0</v>
      </c>
      <c r="EZ11" s="873">
        <v>0</v>
      </c>
      <c r="FA11" s="873">
        <v>0</v>
      </c>
      <c r="FB11" s="874">
        <v>0</v>
      </c>
      <c r="FC11" s="873">
        <v>0</v>
      </c>
      <c r="FD11" s="873">
        <v>0</v>
      </c>
      <c r="FE11" s="874"/>
      <c r="FF11" s="874">
        <v>0</v>
      </c>
      <c r="FG11" s="873">
        <v>0</v>
      </c>
      <c r="FH11" s="873">
        <v>0</v>
      </c>
      <c r="FI11" s="873">
        <v>0</v>
      </c>
      <c r="FJ11" s="605">
        <v>0</v>
      </c>
      <c r="FK11" s="605">
        <v>0</v>
      </c>
      <c r="FL11" s="605"/>
      <c r="FM11" s="873">
        <v>0</v>
      </c>
      <c r="FN11" s="873">
        <v>0</v>
      </c>
      <c r="FO11" s="873">
        <v>0</v>
      </c>
      <c r="FP11" s="873">
        <v>0</v>
      </c>
      <c r="FQ11" s="873">
        <v>0</v>
      </c>
      <c r="FR11" s="873">
        <v>0</v>
      </c>
      <c r="FS11" s="873"/>
      <c r="FT11" s="873">
        <v>0</v>
      </c>
      <c r="FU11" s="873">
        <v>0</v>
      </c>
      <c r="FV11" s="873">
        <v>0</v>
      </c>
      <c r="FW11" s="873">
        <v>0</v>
      </c>
      <c r="FX11" s="873">
        <v>0</v>
      </c>
      <c r="FY11" s="873">
        <v>0</v>
      </c>
      <c r="FZ11" s="873"/>
      <c r="GA11" s="873">
        <v>0</v>
      </c>
      <c r="GB11" s="873">
        <v>0</v>
      </c>
      <c r="GC11" s="873">
        <v>0</v>
      </c>
      <c r="GD11" s="873">
        <v>0</v>
      </c>
      <c r="GE11" s="873">
        <v>0</v>
      </c>
      <c r="GF11" s="873">
        <v>0</v>
      </c>
      <c r="GG11" s="873"/>
      <c r="GH11" s="873">
        <v>0</v>
      </c>
      <c r="GI11" s="873">
        <v>0</v>
      </c>
      <c r="GJ11" s="873">
        <v>0</v>
      </c>
      <c r="GK11" s="873">
        <v>0</v>
      </c>
      <c r="GL11" s="873">
        <v>0</v>
      </c>
      <c r="GM11" s="873">
        <v>0</v>
      </c>
      <c r="GN11" s="873"/>
      <c r="GO11" s="873">
        <v>0</v>
      </c>
      <c r="GP11" s="873" t="s">
        <v>936</v>
      </c>
      <c r="GQ11" s="873"/>
      <c r="GR11" s="873" t="s">
        <v>937</v>
      </c>
      <c r="GS11" s="873" t="s">
        <v>938</v>
      </c>
      <c r="GT11" s="873"/>
      <c r="GU11" s="873"/>
      <c r="GV11" s="873"/>
      <c r="GW11" s="873">
        <v>0</v>
      </c>
      <c r="GX11" s="873">
        <v>0</v>
      </c>
      <c r="GY11" s="873">
        <v>0</v>
      </c>
      <c r="GZ11" s="873">
        <v>0</v>
      </c>
      <c r="HA11" s="873">
        <v>0</v>
      </c>
      <c r="HB11" s="873"/>
      <c r="HC11" s="873">
        <v>0</v>
      </c>
      <c r="HD11" s="873">
        <v>0</v>
      </c>
      <c r="HE11" s="873">
        <v>0</v>
      </c>
      <c r="HF11" s="873">
        <v>0</v>
      </c>
      <c r="HG11" s="873">
        <v>0</v>
      </c>
      <c r="HH11" s="874">
        <v>0</v>
      </c>
      <c r="HI11" s="874"/>
      <c r="HJ11" s="874">
        <v>0</v>
      </c>
      <c r="HK11" s="873">
        <v>0</v>
      </c>
      <c r="HL11" s="873">
        <v>0</v>
      </c>
      <c r="HM11" s="873">
        <v>0</v>
      </c>
      <c r="HN11" s="873">
        <v>0</v>
      </c>
      <c r="HO11" s="873">
        <v>0</v>
      </c>
      <c r="HP11" s="873"/>
      <c r="HQ11" s="873">
        <v>0</v>
      </c>
      <c r="HR11" s="873">
        <v>0</v>
      </c>
      <c r="HS11" s="873">
        <v>0</v>
      </c>
      <c r="HT11" s="873">
        <v>0</v>
      </c>
      <c r="HU11" s="873">
        <v>0</v>
      </c>
      <c r="HV11" s="873">
        <v>0</v>
      </c>
      <c r="HW11" s="873"/>
      <c r="HX11" s="873">
        <v>0</v>
      </c>
      <c r="HY11" s="873">
        <v>0</v>
      </c>
      <c r="HZ11" s="873">
        <v>0</v>
      </c>
      <c r="IA11" s="873">
        <v>0</v>
      </c>
      <c r="IB11" s="873">
        <v>0</v>
      </c>
      <c r="IC11" s="874">
        <v>0</v>
      </c>
      <c r="ID11" s="874"/>
      <c r="IE11" s="873">
        <v>0</v>
      </c>
      <c r="IF11" s="873">
        <v>0</v>
      </c>
      <c r="IG11" s="873">
        <v>0</v>
      </c>
      <c r="IH11" s="874">
        <v>0</v>
      </c>
      <c r="II11" s="873">
        <v>0</v>
      </c>
      <c r="IJ11" s="873">
        <v>0</v>
      </c>
      <c r="IK11" s="874"/>
      <c r="IL11" s="874">
        <v>0</v>
      </c>
      <c r="IM11" s="873">
        <v>0</v>
      </c>
      <c r="IN11" s="873">
        <v>0</v>
      </c>
      <c r="IO11" s="873">
        <v>0</v>
      </c>
      <c r="IP11" s="873">
        <v>0</v>
      </c>
      <c r="IQ11" s="873">
        <v>0</v>
      </c>
      <c r="IR11" s="873"/>
      <c r="IS11" s="873">
        <v>0</v>
      </c>
      <c r="IT11" s="883" t="e">
        <f t="shared" si="1"/>
        <v>#VALUE!</v>
      </c>
      <c r="IU11" s="883" t="e">
        <f t="shared" si="2"/>
        <v>#VALUE!</v>
      </c>
      <c r="IV11" s="883" t="e">
        <f t="shared" si="3"/>
        <v>#VALUE!</v>
      </c>
      <c r="IW11" s="883" t="e">
        <f t="shared" si="4"/>
        <v>#VALUE!</v>
      </c>
      <c r="IX11" s="883" t="e">
        <f t="shared" si="5"/>
        <v>#VALUE!</v>
      </c>
      <c r="IY11" s="883">
        <f t="shared" si="5"/>
        <v>0</v>
      </c>
      <c r="IZ11" s="883"/>
    </row>
    <row r="12" spans="1:260" x14ac:dyDescent="0.25">
      <c r="A12" s="873" t="s">
        <v>939</v>
      </c>
      <c r="B12" s="873">
        <v>0</v>
      </c>
      <c r="C12" s="873">
        <v>0</v>
      </c>
      <c r="D12" s="873">
        <v>0</v>
      </c>
      <c r="E12" s="873">
        <v>0</v>
      </c>
      <c r="F12" s="873">
        <v>0</v>
      </c>
      <c r="G12" s="873"/>
      <c r="H12" s="873">
        <v>0</v>
      </c>
      <c r="I12" s="873">
        <v>0</v>
      </c>
      <c r="J12" s="875">
        <v>0</v>
      </c>
      <c r="K12" s="873">
        <v>0</v>
      </c>
      <c r="L12" s="875">
        <v>0</v>
      </c>
      <c r="M12" s="873">
        <v>0</v>
      </c>
      <c r="N12" s="873"/>
      <c r="O12" s="873">
        <v>0</v>
      </c>
      <c r="P12" s="873">
        <v>0</v>
      </c>
      <c r="Q12" s="873">
        <v>0</v>
      </c>
      <c r="R12" s="874">
        <v>0</v>
      </c>
      <c r="S12" s="873">
        <v>0</v>
      </c>
      <c r="T12" s="873">
        <v>0</v>
      </c>
      <c r="U12" s="874"/>
      <c r="V12" s="874">
        <v>0</v>
      </c>
      <c r="W12" s="873">
        <v>0</v>
      </c>
      <c r="X12" s="873">
        <v>0</v>
      </c>
      <c r="Y12" s="874">
        <v>0</v>
      </c>
      <c r="Z12" s="873">
        <v>0</v>
      </c>
      <c r="AA12" s="873">
        <v>0</v>
      </c>
      <c r="AB12" s="874"/>
      <c r="AC12" s="874">
        <v>0</v>
      </c>
      <c r="AD12" s="885">
        <v>0</v>
      </c>
      <c r="AE12" s="886">
        <v>0</v>
      </c>
      <c r="AF12" s="886">
        <v>0</v>
      </c>
      <c r="AG12" s="886">
        <v>0</v>
      </c>
      <c r="AH12" s="877">
        <v>0</v>
      </c>
      <c r="AI12" s="886"/>
      <c r="AJ12" s="886">
        <v>0</v>
      </c>
      <c r="AK12" s="873">
        <v>0</v>
      </c>
      <c r="AL12" s="873">
        <v>0</v>
      </c>
      <c r="AM12" s="873">
        <v>0</v>
      </c>
      <c r="AN12" s="873">
        <v>0</v>
      </c>
      <c r="AO12" s="873">
        <v>0</v>
      </c>
      <c r="AP12" s="873"/>
      <c r="AQ12" s="873">
        <v>0</v>
      </c>
      <c r="AR12" s="878">
        <v>0</v>
      </c>
      <c r="AS12" s="878">
        <v>0</v>
      </c>
      <c r="AT12" s="879">
        <v>0</v>
      </c>
      <c r="AU12" s="878">
        <v>0</v>
      </c>
      <c r="AV12" s="878">
        <v>0</v>
      </c>
      <c r="AW12" s="879"/>
      <c r="AX12" s="879">
        <v>0</v>
      </c>
      <c r="AY12" s="501">
        <v>0</v>
      </c>
      <c r="AZ12" s="500">
        <v>0</v>
      </c>
      <c r="BA12" s="500">
        <v>0</v>
      </c>
      <c r="BB12" s="500">
        <v>0</v>
      </c>
      <c r="BC12" s="493">
        <v>0</v>
      </c>
      <c r="BD12" s="500"/>
      <c r="BE12" s="500">
        <v>0</v>
      </c>
      <c r="BF12" s="873">
        <v>0</v>
      </c>
      <c r="BG12" s="873">
        <v>0</v>
      </c>
      <c r="BH12" s="873">
        <v>0</v>
      </c>
      <c r="BI12" s="873">
        <v>0</v>
      </c>
      <c r="BJ12" s="873">
        <v>0</v>
      </c>
      <c r="BK12" s="873"/>
      <c r="BL12" s="873">
        <v>0</v>
      </c>
      <c r="BM12" s="873">
        <v>0</v>
      </c>
      <c r="BN12" s="873">
        <v>0</v>
      </c>
      <c r="BO12" s="873">
        <v>0</v>
      </c>
      <c r="BP12" s="873">
        <v>0</v>
      </c>
      <c r="BQ12" s="873">
        <v>0</v>
      </c>
      <c r="BR12" s="873"/>
      <c r="BS12" s="873">
        <v>0</v>
      </c>
      <c r="BT12" s="873">
        <v>2.8</v>
      </c>
      <c r="BU12" s="873">
        <v>9.8000000000000007</v>
      </c>
      <c r="BV12" s="873">
        <v>0</v>
      </c>
      <c r="BW12" s="873">
        <v>0</v>
      </c>
      <c r="BX12" s="873"/>
      <c r="BY12" s="873"/>
      <c r="BZ12" s="873">
        <v>0</v>
      </c>
      <c r="CA12" s="873">
        <v>0</v>
      </c>
      <c r="CB12" s="873">
        <v>0</v>
      </c>
      <c r="CC12" s="873">
        <v>0</v>
      </c>
      <c r="CD12" s="873">
        <v>0</v>
      </c>
      <c r="CE12" s="873">
        <v>0</v>
      </c>
      <c r="CF12" s="873"/>
      <c r="CG12" s="873">
        <v>0</v>
      </c>
      <c r="CH12" s="873">
        <v>0</v>
      </c>
      <c r="CI12" s="873">
        <v>0</v>
      </c>
      <c r="CJ12" s="873">
        <v>0</v>
      </c>
      <c r="CK12" s="873">
        <v>0</v>
      </c>
      <c r="CL12" s="873">
        <v>0</v>
      </c>
      <c r="CM12" s="873"/>
      <c r="CN12" s="873">
        <v>0</v>
      </c>
      <c r="CO12" s="873">
        <v>0</v>
      </c>
      <c r="CP12" s="873">
        <v>0</v>
      </c>
      <c r="CQ12" s="873">
        <v>0</v>
      </c>
      <c r="CR12" s="873">
        <v>0</v>
      </c>
      <c r="CS12" s="873">
        <v>0</v>
      </c>
      <c r="CT12" s="873"/>
      <c r="CU12" s="873">
        <v>0</v>
      </c>
      <c r="CV12" s="873">
        <v>0</v>
      </c>
      <c r="CW12" s="873">
        <v>0</v>
      </c>
      <c r="CX12" s="873">
        <v>0</v>
      </c>
      <c r="CY12" s="873">
        <v>0</v>
      </c>
      <c r="CZ12" s="874">
        <v>0</v>
      </c>
      <c r="DA12" s="874"/>
      <c r="DB12" s="873">
        <v>0</v>
      </c>
      <c r="DC12" s="873">
        <v>0</v>
      </c>
      <c r="DD12" s="873">
        <v>0</v>
      </c>
      <c r="DE12" s="873">
        <v>0</v>
      </c>
      <c r="DF12" s="873">
        <v>0</v>
      </c>
      <c r="DG12" s="874">
        <v>0</v>
      </c>
      <c r="DH12" s="874"/>
      <c r="DI12" s="873">
        <v>0</v>
      </c>
      <c r="DJ12" s="873">
        <v>0</v>
      </c>
      <c r="DK12" s="873">
        <v>0</v>
      </c>
      <c r="DL12" s="873">
        <v>0</v>
      </c>
      <c r="DM12" s="873">
        <v>0</v>
      </c>
      <c r="DN12" s="873">
        <v>0</v>
      </c>
      <c r="DO12" s="873"/>
      <c r="DP12" s="873">
        <v>0</v>
      </c>
      <c r="DQ12" s="878">
        <v>2.2000000000000002</v>
      </c>
      <c r="DR12" s="878">
        <v>0.9</v>
      </c>
      <c r="DS12" s="878">
        <v>3.4</v>
      </c>
      <c r="DT12" s="878">
        <v>1</v>
      </c>
      <c r="DU12" s="887">
        <v>2.4</v>
      </c>
      <c r="DV12" s="888"/>
      <c r="DW12" s="888">
        <v>1.4</v>
      </c>
      <c r="DX12" s="501">
        <v>0</v>
      </c>
      <c r="DY12" s="500">
        <v>0</v>
      </c>
      <c r="DZ12" s="500">
        <v>0</v>
      </c>
      <c r="EA12" s="500">
        <v>0</v>
      </c>
      <c r="EB12" s="882">
        <v>0</v>
      </c>
      <c r="EC12" s="882"/>
      <c r="ED12" s="874">
        <v>0</v>
      </c>
      <c r="EE12" s="501">
        <v>0</v>
      </c>
      <c r="EF12" s="500">
        <v>0</v>
      </c>
      <c r="EG12" s="500">
        <v>0</v>
      </c>
      <c r="EH12" s="500">
        <v>0</v>
      </c>
      <c r="EI12" s="493">
        <v>0</v>
      </c>
      <c r="EJ12" s="500"/>
      <c r="EK12" s="500">
        <v>0</v>
      </c>
      <c r="EL12" s="873">
        <v>0</v>
      </c>
      <c r="EM12" s="873">
        <v>0</v>
      </c>
      <c r="EN12" s="873">
        <v>0</v>
      </c>
      <c r="EO12" s="873">
        <v>0</v>
      </c>
      <c r="EP12" s="873">
        <v>0</v>
      </c>
      <c r="EQ12" s="873"/>
      <c r="ER12" s="873">
        <v>0</v>
      </c>
      <c r="ES12" s="873">
        <v>0</v>
      </c>
      <c r="ET12" s="873">
        <v>0</v>
      </c>
      <c r="EU12" s="874">
        <v>0</v>
      </c>
      <c r="EV12" s="873">
        <v>0</v>
      </c>
      <c r="EW12" s="873">
        <v>0</v>
      </c>
      <c r="EX12" s="874"/>
      <c r="EY12" s="874">
        <v>0</v>
      </c>
      <c r="EZ12" s="873">
        <v>0</v>
      </c>
      <c r="FA12" s="873">
        <v>0</v>
      </c>
      <c r="FB12" s="874">
        <v>0</v>
      </c>
      <c r="FC12" s="873">
        <v>0</v>
      </c>
      <c r="FD12" s="873">
        <v>0</v>
      </c>
      <c r="FE12" s="874"/>
      <c r="FF12" s="874">
        <v>0</v>
      </c>
      <c r="FG12" s="873">
        <v>0</v>
      </c>
      <c r="FH12" s="873">
        <v>0</v>
      </c>
      <c r="FI12" s="873">
        <v>0</v>
      </c>
      <c r="FJ12" s="605">
        <v>0</v>
      </c>
      <c r="FK12" s="605">
        <v>0</v>
      </c>
      <c r="FL12" s="605"/>
      <c r="FM12" s="873">
        <v>0</v>
      </c>
      <c r="FN12" s="873">
        <v>0</v>
      </c>
      <c r="FO12" s="873">
        <v>0</v>
      </c>
      <c r="FP12" s="873">
        <v>0</v>
      </c>
      <c r="FQ12" s="873">
        <v>0</v>
      </c>
      <c r="FR12" s="873">
        <v>0</v>
      </c>
      <c r="FS12" s="873"/>
      <c r="FT12" s="873">
        <v>0</v>
      </c>
      <c r="FU12" s="873">
        <v>0</v>
      </c>
      <c r="FV12" s="873">
        <v>0</v>
      </c>
      <c r="FW12" s="873">
        <v>0</v>
      </c>
      <c r="FX12" s="873">
        <v>0</v>
      </c>
      <c r="FY12" s="873">
        <v>0</v>
      </c>
      <c r="FZ12" s="873"/>
      <c r="GA12" s="873">
        <v>0</v>
      </c>
      <c r="GB12" s="873">
        <v>0</v>
      </c>
      <c r="GC12" s="873">
        <v>0</v>
      </c>
      <c r="GD12" s="873">
        <v>0</v>
      </c>
      <c r="GE12" s="873">
        <v>0</v>
      </c>
      <c r="GF12" s="873">
        <v>0</v>
      </c>
      <c r="GG12" s="873"/>
      <c r="GH12" s="873">
        <v>0</v>
      </c>
      <c r="GI12" s="873">
        <v>0</v>
      </c>
      <c r="GJ12" s="873">
        <v>0</v>
      </c>
      <c r="GK12" s="873">
        <v>0</v>
      </c>
      <c r="GL12" s="873">
        <v>0</v>
      </c>
      <c r="GM12" s="873">
        <v>0</v>
      </c>
      <c r="GN12" s="873"/>
      <c r="GO12" s="873">
        <v>0</v>
      </c>
      <c r="GP12" s="873">
        <v>1.54</v>
      </c>
      <c r="GQ12" s="873">
        <v>0</v>
      </c>
      <c r="GR12" s="873">
        <v>1.41</v>
      </c>
      <c r="GS12" s="873">
        <v>1.39</v>
      </c>
      <c r="GT12" s="873">
        <v>0</v>
      </c>
      <c r="GU12" s="873"/>
      <c r="GV12" s="889">
        <v>-100</v>
      </c>
      <c r="GW12" s="873">
        <v>0</v>
      </c>
      <c r="GX12" s="873">
        <v>0</v>
      </c>
      <c r="GY12" s="873">
        <v>0</v>
      </c>
      <c r="GZ12" s="873">
        <v>0</v>
      </c>
      <c r="HA12" s="873">
        <v>0</v>
      </c>
      <c r="HB12" s="873"/>
      <c r="HC12" s="873">
        <v>0</v>
      </c>
      <c r="HD12" s="873">
        <v>0</v>
      </c>
      <c r="HE12" s="873">
        <v>0</v>
      </c>
      <c r="HF12" s="873">
        <v>0</v>
      </c>
      <c r="HG12" s="873">
        <v>0</v>
      </c>
      <c r="HH12" s="874">
        <v>0</v>
      </c>
      <c r="HI12" s="874"/>
      <c r="HJ12" s="874">
        <v>0</v>
      </c>
      <c r="HK12" s="873">
        <v>0</v>
      </c>
      <c r="HL12" s="873">
        <v>0</v>
      </c>
      <c r="HM12" s="873">
        <v>0</v>
      </c>
      <c r="HN12" s="873">
        <v>0</v>
      </c>
      <c r="HO12" s="873">
        <v>0</v>
      </c>
      <c r="HP12" s="873"/>
      <c r="HQ12" s="873">
        <v>0</v>
      </c>
      <c r="HR12" s="873">
        <v>0</v>
      </c>
      <c r="HS12" s="873">
        <v>0</v>
      </c>
      <c r="HT12" s="873">
        <v>0</v>
      </c>
      <c r="HU12" s="873">
        <v>0</v>
      </c>
      <c r="HV12" s="873">
        <v>0</v>
      </c>
      <c r="HW12" s="873"/>
      <c r="HX12" s="873">
        <v>0</v>
      </c>
      <c r="HY12" s="873">
        <v>0</v>
      </c>
      <c r="HZ12" s="873">
        <v>0</v>
      </c>
      <c r="IA12" s="873">
        <v>0</v>
      </c>
      <c r="IB12" s="873">
        <v>0</v>
      </c>
      <c r="IC12" s="874">
        <v>0</v>
      </c>
      <c r="ID12" s="874"/>
      <c r="IE12" s="873">
        <v>0</v>
      </c>
      <c r="IF12" s="873">
        <v>0</v>
      </c>
      <c r="IG12" s="873">
        <v>0</v>
      </c>
      <c r="IH12" s="874">
        <v>0</v>
      </c>
      <c r="II12" s="873">
        <v>0</v>
      </c>
      <c r="IJ12" s="873">
        <v>0</v>
      </c>
      <c r="IK12" s="874"/>
      <c r="IL12" s="874">
        <v>0</v>
      </c>
      <c r="IM12" s="873">
        <v>0</v>
      </c>
      <c r="IN12" s="873">
        <v>0</v>
      </c>
      <c r="IO12" s="873">
        <v>0</v>
      </c>
      <c r="IP12" s="873">
        <v>0</v>
      </c>
      <c r="IQ12" s="873">
        <v>0</v>
      </c>
      <c r="IR12" s="873"/>
      <c r="IS12" s="873">
        <v>0</v>
      </c>
      <c r="IT12" s="883">
        <f t="shared" si="1"/>
        <v>6.54</v>
      </c>
      <c r="IU12" s="883">
        <f t="shared" si="2"/>
        <v>10.700000000000001</v>
      </c>
      <c r="IV12" s="883">
        <f t="shared" si="3"/>
        <v>4.8099999999999996</v>
      </c>
      <c r="IW12" s="883">
        <f t="shared" si="4"/>
        <v>2.3899999999999997</v>
      </c>
      <c r="IX12" s="883">
        <f t="shared" si="5"/>
        <v>2.4</v>
      </c>
      <c r="IY12" s="883">
        <f t="shared" si="5"/>
        <v>0</v>
      </c>
      <c r="IZ12" s="883"/>
    </row>
    <row r="13" spans="1:260" x14ac:dyDescent="0.25">
      <c r="A13" s="873" t="s">
        <v>940</v>
      </c>
      <c r="B13" s="873">
        <v>0</v>
      </c>
      <c r="C13" s="873">
        <v>0</v>
      </c>
      <c r="D13" s="873">
        <v>0</v>
      </c>
      <c r="E13" s="873">
        <v>0</v>
      </c>
      <c r="F13" s="873">
        <v>0</v>
      </c>
      <c r="G13" s="873"/>
      <c r="H13" s="873">
        <v>0</v>
      </c>
      <c r="I13" s="875">
        <v>0</v>
      </c>
      <c r="J13" s="873">
        <v>0</v>
      </c>
      <c r="K13" s="875">
        <v>0</v>
      </c>
      <c r="L13" s="873">
        <v>0</v>
      </c>
      <c r="M13" s="873">
        <v>0</v>
      </c>
      <c r="N13" s="1113"/>
      <c r="O13" s="875">
        <v>0</v>
      </c>
      <c r="P13" s="873">
        <v>0</v>
      </c>
      <c r="Q13" s="873">
        <v>0</v>
      </c>
      <c r="R13" s="874">
        <v>0</v>
      </c>
      <c r="S13" s="873">
        <v>0</v>
      </c>
      <c r="T13" s="873">
        <v>0</v>
      </c>
      <c r="U13" s="874"/>
      <c r="V13" s="874">
        <v>0</v>
      </c>
      <c r="W13" s="873">
        <v>0</v>
      </c>
      <c r="X13" s="873">
        <v>0</v>
      </c>
      <c r="Y13" s="874">
        <v>0</v>
      </c>
      <c r="Z13" s="873">
        <v>0</v>
      </c>
      <c r="AA13" s="873">
        <v>0</v>
      </c>
      <c r="AB13" s="874"/>
      <c r="AC13" s="874">
        <v>0</v>
      </c>
      <c r="AD13" s="885">
        <v>0</v>
      </c>
      <c r="AE13" s="886">
        <v>0</v>
      </c>
      <c r="AF13" s="886">
        <v>0</v>
      </c>
      <c r="AG13" s="886">
        <v>0</v>
      </c>
      <c r="AH13" s="877">
        <v>0</v>
      </c>
      <c r="AI13" s="886"/>
      <c r="AJ13" s="886">
        <v>0</v>
      </c>
      <c r="AK13" s="873">
        <v>0</v>
      </c>
      <c r="AL13" s="873">
        <v>0</v>
      </c>
      <c r="AM13" s="873">
        <v>0</v>
      </c>
      <c r="AN13" s="873">
        <v>0</v>
      </c>
      <c r="AO13" s="873">
        <v>0</v>
      </c>
      <c r="AP13" s="873"/>
      <c r="AQ13" s="873">
        <v>0</v>
      </c>
      <c r="AR13" s="878">
        <v>0</v>
      </c>
      <c r="AS13" s="878">
        <v>0</v>
      </c>
      <c r="AT13" s="879">
        <v>0</v>
      </c>
      <c r="AU13" s="878">
        <v>0</v>
      </c>
      <c r="AV13" s="878">
        <v>0</v>
      </c>
      <c r="AW13" s="879"/>
      <c r="AX13" s="879">
        <v>0</v>
      </c>
      <c r="AY13" s="501">
        <v>0</v>
      </c>
      <c r="AZ13" s="500">
        <v>0</v>
      </c>
      <c r="BA13" s="500">
        <v>0</v>
      </c>
      <c r="BB13" s="500">
        <v>0</v>
      </c>
      <c r="BC13" s="493">
        <v>0</v>
      </c>
      <c r="BD13" s="500"/>
      <c r="BE13" s="500">
        <v>0</v>
      </c>
      <c r="BF13" s="873">
        <v>0</v>
      </c>
      <c r="BG13" s="873">
        <v>0</v>
      </c>
      <c r="BH13" s="873">
        <v>0</v>
      </c>
      <c r="BI13" s="873">
        <v>0</v>
      </c>
      <c r="BJ13" s="873">
        <v>0</v>
      </c>
      <c r="BK13" s="873"/>
      <c r="BL13" s="873">
        <v>0</v>
      </c>
      <c r="BM13" s="873">
        <v>0</v>
      </c>
      <c r="BN13" s="873">
        <v>0</v>
      </c>
      <c r="BO13" s="873">
        <v>0</v>
      </c>
      <c r="BP13" s="873">
        <v>0</v>
      </c>
      <c r="BQ13" s="873">
        <v>0</v>
      </c>
      <c r="BR13" s="873"/>
      <c r="BS13" s="873">
        <v>0</v>
      </c>
      <c r="BT13" s="873">
        <v>237.5</v>
      </c>
      <c r="BU13" s="873">
        <v>233.2</v>
      </c>
      <c r="BV13" s="873">
        <v>0</v>
      </c>
      <c r="BW13" s="873">
        <v>219</v>
      </c>
      <c r="BX13" s="873">
        <v>247.7</v>
      </c>
      <c r="BY13" s="873"/>
      <c r="BZ13" s="873">
        <v>0</v>
      </c>
      <c r="CA13" s="873">
        <v>0</v>
      </c>
      <c r="CB13" s="873">
        <v>0</v>
      </c>
      <c r="CC13" s="873">
        <v>0</v>
      </c>
      <c r="CD13" s="873">
        <v>0</v>
      </c>
      <c r="CE13" s="873">
        <v>0</v>
      </c>
      <c r="CF13" s="873"/>
      <c r="CG13" s="873">
        <v>0</v>
      </c>
      <c r="CH13" s="873">
        <v>0</v>
      </c>
      <c r="CI13" s="873">
        <v>0</v>
      </c>
      <c r="CJ13" s="873">
        <v>0</v>
      </c>
      <c r="CK13" s="873">
        <v>0</v>
      </c>
      <c r="CL13" s="873">
        <v>0</v>
      </c>
      <c r="CM13" s="873"/>
      <c r="CN13" s="873">
        <v>0</v>
      </c>
      <c r="CO13" s="873">
        <v>0</v>
      </c>
      <c r="CP13" s="873">
        <v>0</v>
      </c>
      <c r="CQ13" s="873">
        <v>0</v>
      </c>
      <c r="CR13" s="873">
        <v>0</v>
      </c>
      <c r="CS13" s="873">
        <v>0</v>
      </c>
      <c r="CT13" s="873"/>
      <c r="CU13" s="873">
        <v>0</v>
      </c>
      <c r="CV13" s="873">
        <v>0</v>
      </c>
      <c r="CW13" s="873">
        <v>0</v>
      </c>
      <c r="CX13" s="873">
        <v>0</v>
      </c>
      <c r="CY13" s="873">
        <v>0</v>
      </c>
      <c r="CZ13" s="874">
        <v>0</v>
      </c>
      <c r="DA13" s="874"/>
      <c r="DB13" s="873">
        <v>0</v>
      </c>
      <c r="DC13" s="873">
        <v>0</v>
      </c>
      <c r="DD13" s="873">
        <v>0</v>
      </c>
      <c r="DE13" s="873">
        <v>0</v>
      </c>
      <c r="DF13" s="873">
        <v>0</v>
      </c>
      <c r="DG13" s="874">
        <v>0</v>
      </c>
      <c r="DH13" s="874"/>
      <c r="DI13" s="873">
        <v>0</v>
      </c>
      <c r="DJ13" s="873">
        <v>0</v>
      </c>
      <c r="DK13" s="873">
        <v>0</v>
      </c>
      <c r="DL13" s="873">
        <v>0</v>
      </c>
      <c r="DM13" s="873">
        <v>0</v>
      </c>
      <c r="DN13" s="873">
        <v>0</v>
      </c>
      <c r="DO13" s="873"/>
      <c r="DP13" s="873">
        <v>0</v>
      </c>
      <c r="DQ13" s="878">
        <v>667.6</v>
      </c>
      <c r="DR13" s="878">
        <v>943.6</v>
      </c>
      <c r="DS13" s="878">
        <v>273.2</v>
      </c>
      <c r="DT13" s="878">
        <v>554.4</v>
      </c>
      <c r="DU13" s="887">
        <v>646.79999999999995</v>
      </c>
      <c r="DV13" s="888"/>
      <c r="DW13" s="888">
        <v>92.4</v>
      </c>
      <c r="DX13" s="501">
        <v>0</v>
      </c>
      <c r="DY13" s="500">
        <v>0</v>
      </c>
      <c r="DZ13" s="500">
        <v>0</v>
      </c>
      <c r="EA13" s="500">
        <v>0</v>
      </c>
      <c r="EB13" s="882">
        <v>0</v>
      </c>
      <c r="EC13" s="882"/>
      <c r="ED13" s="874">
        <v>0</v>
      </c>
      <c r="EE13" s="501">
        <v>0</v>
      </c>
      <c r="EF13" s="500">
        <v>0</v>
      </c>
      <c r="EG13" s="500">
        <v>0</v>
      </c>
      <c r="EH13" s="500">
        <v>0</v>
      </c>
      <c r="EI13" s="493">
        <v>0</v>
      </c>
      <c r="EJ13" s="500"/>
      <c r="EK13" s="500">
        <v>0</v>
      </c>
      <c r="EL13" s="873">
        <v>0</v>
      </c>
      <c r="EM13" s="873">
        <v>0</v>
      </c>
      <c r="EN13" s="873">
        <v>0</v>
      </c>
      <c r="EO13" s="873">
        <v>0</v>
      </c>
      <c r="EP13" s="873">
        <v>0</v>
      </c>
      <c r="EQ13" s="873"/>
      <c r="ER13" s="873">
        <v>0</v>
      </c>
      <c r="ES13" s="873">
        <v>0</v>
      </c>
      <c r="ET13" s="873">
        <v>0</v>
      </c>
      <c r="EU13" s="874">
        <v>0</v>
      </c>
      <c r="EV13" s="873">
        <v>0</v>
      </c>
      <c r="EW13" s="873">
        <v>0</v>
      </c>
      <c r="EX13" s="874"/>
      <c r="EY13" s="874">
        <v>0</v>
      </c>
      <c r="EZ13" s="873">
        <v>0</v>
      </c>
      <c r="FA13" s="873">
        <v>0</v>
      </c>
      <c r="FB13" s="874">
        <v>0</v>
      </c>
      <c r="FC13" s="873">
        <v>0</v>
      </c>
      <c r="FD13" s="873">
        <v>0</v>
      </c>
      <c r="FE13" s="874"/>
      <c r="FF13" s="874">
        <v>0</v>
      </c>
      <c r="FG13" s="873">
        <v>0</v>
      </c>
      <c r="FH13" s="873">
        <v>0</v>
      </c>
      <c r="FI13" s="873">
        <v>0</v>
      </c>
      <c r="FJ13" s="605">
        <v>0</v>
      </c>
      <c r="FK13" s="605">
        <v>0</v>
      </c>
      <c r="FL13" s="605"/>
      <c r="FM13" s="873">
        <v>0</v>
      </c>
      <c r="FN13" s="873">
        <v>0</v>
      </c>
      <c r="FO13" s="873">
        <v>0</v>
      </c>
      <c r="FP13" s="873">
        <v>0</v>
      </c>
      <c r="FQ13" s="873">
        <v>0</v>
      </c>
      <c r="FR13" s="873">
        <v>0</v>
      </c>
      <c r="FS13" s="873"/>
      <c r="FT13" s="873">
        <v>0</v>
      </c>
      <c r="FU13" s="873">
        <v>0</v>
      </c>
      <c r="FV13" s="873">
        <v>0</v>
      </c>
      <c r="FW13" s="873">
        <v>0</v>
      </c>
      <c r="FX13" s="873">
        <v>0</v>
      </c>
      <c r="FY13" s="873">
        <v>0</v>
      </c>
      <c r="FZ13" s="873"/>
      <c r="GA13" s="873">
        <v>0</v>
      </c>
      <c r="GB13" s="873">
        <v>0</v>
      </c>
      <c r="GC13" s="873">
        <v>0</v>
      </c>
      <c r="GD13" s="873">
        <v>0</v>
      </c>
      <c r="GE13" s="873">
        <v>0</v>
      </c>
      <c r="GF13" s="873">
        <v>0</v>
      </c>
      <c r="GG13" s="873"/>
      <c r="GH13" s="873">
        <v>0</v>
      </c>
      <c r="GI13" s="873">
        <v>0</v>
      </c>
      <c r="GJ13" s="873">
        <v>0</v>
      </c>
      <c r="GK13" s="873">
        <v>0</v>
      </c>
      <c r="GL13" s="873">
        <v>0</v>
      </c>
      <c r="GM13" s="873">
        <v>0</v>
      </c>
      <c r="GN13" s="873"/>
      <c r="GO13" s="873">
        <v>0</v>
      </c>
      <c r="GP13" s="873">
        <v>255</v>
      </c>
      <c r="GQ13" s="873">
        <v>293.5</v>
      </c>
      <c r="GR13" s="889">
        <v>245</v>
      </c>
      <c r="GS13" s="873">
        <v>187.7</v>
      </c>
      <c r="GT13" s="873">
        <v>106.3</v>
      </c>
      <c r="GU13" s="873"/>
      <c r="GV13" s="873">
        <v>-43.4</v>
      </c>
      <c r="GW13" s="873">
        <v>0</v>
      </c>
      <c r="GX13" s="873">
        <v>0</v>
      </c>
      <c r="GY13" s="873">
        <v>0</v>
      </c>
      <c r="GZ13" s="873">
        <v>0</v>
      </c>
      <c r="HA13" s="873">
        <v>0</v>
      </c>
      <c r="HB13" s="873"/>
      <c r="HC13" s="873">
        <v>0</v>
      </c>
      <c r="HD13" s="873">
        <v>0</v>
      </c>
      <c r="HE13" s="873">
        <v>0</v>
      </c>
      <c r="HF13" s="873">
        <v>0</v>
      </c>
      <c r="HG13" s="873">
        <v>0</v>
      </c>
      <c r="HH13" s="874">
        <v>0</v>
      </c>
      <c r="HI13" s="874"/>
      <c r="HJ13" s="874">
        <v>0</v>
      </c>
      <c r="HK13" s="873">
        <v>0</v>
      </c>
      <c r="HL13" s="873">
        <v>0</v>
      </c>
      <c r="HM13" s="873">
        <v>0</v>
      </c>
      <c r="HN13" s="873">
        <v>0</v>
      </c>
      <c r="HO13" s="873">
        <v>0</v>
      </c>
      <c r="HP13" s="873"/>
      <c r="HQ13" s="873">
        <v>0</v>
      </c>
      <c r="HR13" s="873">
        <v>0</v>
      </c>
      <c r="HS13" s="873">
        <v>0</v>
      </c>
      <c r="HT13" s="873">
        <v>0</v>
      </c>
      <c r="HU13" s="873">
        <v>0</v>
      </c>
      <c r="HV13" s="873">
        <v>0</v>
      </c>
      <c r="HW13" s="873"/>
      <c r="HX13" s="873">
        <v>0</v>
      </c>
      <c r="HY13" s="873">
        <v>0</v>
      </c>
      <c r="HZ13" s="873">
        <v>0</v>
      </c>
      <c r="IA13" s="873">
        <v>0</v>
      </c>
      <c r="IB13" s="873">
        <v>0</v>
      </c>
      <c r="IC13" s="874">
        <v>0</v>
      </c>
      <c r="ID13" s="874"/>
      <c r="IE13" s="873">
        <v>0</v>
      </c>
      <c r="IF13" s="873">
        <v>0</v>
      </c>
      <c r="IG13" s="873">
        <v>0</v>
      </c>
      <c r="IH13" s="874">
        <v>0</v>
      </c>
      <c r="II13" s="873">
        <v>0</v>
      </c>
      <c r="IJ13" s="873">
        <v>0</v>
      </c>
      <c r="IK13" s="874"/>
      <c r="IL13" s="874">
        <v>0</v>
      </c>
      <c r="IM13" s="873">
        <v>0</v>
      </c>
      <c r="IN13" s="873">
        <v>0</v>
      </c>
      <c r="IO13" s="873">
        <v>0</v>
      </c>
      <c r="IP13" s="873">
        <v>0</v>
      </c>
      <c r="IQ13" s="873">
        <v>0</v>
      </c>
      <c r="IR13" s="873"/>
      <c r="IS13" s="873">
        <v>0</v>
      </c>
      <c r="IT13" s="883">
        <f t="shared" si="1"/>
        <v>1160.0999999999999</v>
      </c>
      <c r="IU13" s="883">
        <f t="shared" si="2"/>
        <v>1470.3</v>
      </c>
      <c r="IV13" s="883">
        <f t="shared" si="3"/>
        <v>518.20000000000005</v>
      </c>
      <c r="IW13" s="883">
        <f t="shared" si="4"/>
        <v>961.09999999999991</v>
      </c>
      <c r="IX13" s="883">
        <f t="shared" si="5"/>
        <v>1000.8</v>
      </c>
      <c r="IY13" s="883">
        <f t="shared" si="5"/>
        <v>0</v>
      </c>
      <c r="IZ13" s="883"/>
    </row>
    <row r="14" spans="1:260" x14ac:dyDescent="0.25">
      <c r="A14" s="873" t="s">
        <v>941</v>
      </c>
      <c r="B14" s="873">
        <v>0</v>
      </c>
      <c r="C14" s="873">
        <v>0</v>
      </c>
      <c r="D14" s="873">
        <v>0</v>
      </c>
      <c r="E14" s="873">
        <v>0</v>
      </c>
      <c r="F14" s="873">
        <v>0</v>
      </c>
      <c r="G14" s="873"/>
      <c r="H14" s="873">
        <v>0</v>
      </c>
      <c r="I14" s="873">
        <v>0</v>
      </c>
      <c r="J14" s="875">
        <v>0</v>
      </c>
      <c r="K14" s="873">
        <v>0</v>
      </c>
      <c r="L14" s="875">
        <v>0</v>
      </c>
      <c r="M14" s="873">
        <v>0</v>
      </c>
      <c r="N14" s="873"/>
      <c r="O14" s="873">
        <v>0</v>
      </c>
      <c r="P14" s="873">
        <v>0</v>
      </c>
      <c r="Q14" s="873">
        <v>0</v>
      </c>
      <c r="R14" s="874">
        <v>0</v>
      </c>
      <c r="S14" s="873">
        <v>0</v>
      </c>
      <c r="T14" s="873">
        <v>0</v>
      </c>
      <c r="U14" s="874"/>
      <c r="V14" s="874">
        <v>0</v>
      </c>
      <c r="W14" s="873">
        <v>0</v>
      </c>
      <c r="X14" s="873">
        <v>0</v>
      </c>
      <c r="Y14" s="874">
        <v>0</v>
      </c>
      <c r="Z14" s="873">
        <v>0</v>
      </c>
      <c r="AA14" s="873">
        <v>0</v>
      </c>
      <c r="AB14" s="874"/>
      <c r="AC14" s="874">
        <v>0</v>
      </c>
      <c r="AD14" s="885">
        <v>0</v>
      </c>
      <c r="AE14" s="886">
        <v>0</v>
      </c>
      <c r="AF14" s="886">
        <v>0</v>
      </c>
      <c r="AG14" s="886">
        <v>0</v>
      </c>
      <c r="AH14" s="877">
        <v>0</v>
      </c>
      <c r="AI14" s="886"/>
      <c r="AJ14" s="886">
        <v>0</v>
      </c>
      <c r="AK14" s="873">
        <v>0</v>
      </c>
      <c r="AL14" s="873">
        <v>0</v>
      </c>
      <c r="AM14" s="873">
        <v>0</v>
      </c>
      <c r="AN14" s="873">
        <v>0</v>
      </c>
      <c r="AO14" s="873">
        <v>0</v>
      </c>
      <c r="AP14" s="873"/>
      <c r="AQ14" s="873">
        <v>0</v>
      </c>
      <c r="AR14" s="878">
        <v>0</v>
      </c>
      <c r="AS14" s="878">
        <v>0</v>
      </c>
      <c r="AT14" s="879">
        <v>0</v>
      </c>
      <c r="AU14" s="878">
        <v>0</v>
      </c>
      <c r="AV14" s="878">
        <v>0</v>
      </c>
      <c r="AW14" s="879"/>
      <c r="AX14" s="879">
        <v>0</v>
      </c>
      <c r="AY14" s="501">
        <v>0</v>
      </c>
      <c r="AZ14" s="500">
        <v>0</v>
      </c>
      <c r="BA14" s="500">
        <v>0</v>
      </c>
      <c r="BB14" s="500">
        <v>0</v>
      </c>
      <c r="BC14" s="493">
        <v>0</v>
      </c>
      <c r="BD14" s="500"/>
      <c r="BE14" s="500">
        <v>0</v>
      </c>
      <c r="BF14" s="873">
        <v>0</v>
      </c>
      <c r="BG14" s="873">
        <v>0</v>
      </c>
      <c r="BH14" s="873">
        <v>0</v>
      </c>
      <c r="BI14" s="873">
        <v>0</v>
      </c>
      <c r="BJ14" s="873">
        <v>0</v>
      </c>
      <c r="BK14" s="873"/>
      <c r="BL14" s="873">
        <v>0</v>
      </c>
      <c r="BM14" s="873">
        <v>0</v>
      </c>
      <c r="BN14" s="873">
        <v>0</v>
      </c>
      <c r="BO14" s="873">
        <v>0</v>
      </c>
      <c r="BP14" s="873">
        <v>0</v>
      </c>
      <c r="BQ14" s="873">
        <v>0</v>
      </c>
      <c r="BR14" s="873"/>
      <c r="BS14" s="873">
        <v>0</v>
      </c>
      <c r="BT14" s="873">
        <v>23.8</v>
      </c>
      <c r="BU14" s="873">
        <v>20.2</v>
      </c>
      <c r="BV14" s="873">
        <v>0</v>
      </c>
      <c r="BW14" s="873">
        <v>21.2</v>
      </c>
      <c r="BX14" s="873">
        <v>23.3</v>
      </c>
      <c r="BY14" s="873"/>
      <c r="BZ14" s="873">
        <v>0</v>
      </c>
      <c r="CA14" s="873">
        <v>0</v>
      </c>
      <c r="CB14" s="873">
        <v>0</v>
      </c>
      <c r="CC14" s="873">
        <v>0</v>
      </c>
      <c r="CD14" s="873">
        <v>0</v>
      </c>
      <c r="CE14" s="873">
        <v>0</v>
      </c>
      <c r="CF14" s="873"/>
      <c r="CG14" s="873">
        <v>0</v>
      </c>
      <c r="CH14" s="873">
        <v>0</v>
      </c>
      <c r="CI14" s="873">
        <v>0</v>
      </c>
      <c r="CJ14" s="873">
        <v>0</v>
      </c>
      <c r="CK14" s="873">
        <v>0</v>
      </c>
      <c r="CL14" s="873">
        <v>0</v>
      </c>
      <c r="CM14" s="873"/>
      <c r="CN14" s="873">
        <v>0</v>
      </c>
      <c r="CO14" s="873">
        <v>0</v>
      </c>
      <c r="CP14" s="873">
        <v>0</v>
      </c>
      <c r="CQ14" s="873">
        <v>0</v>
      </c>
      <c r="CR14" s="873">
        <v>0</v>
      </c>
      <c r="CS14" s="873">
        <v>0</v>
      </c>
      <c r="CT14" s="873"/>
      <c r="CU14" s="873">
        <v>0</v>
      </c>
      <c r="CV14" s="873">
        <v>0</v>
      </c>
      <c r="CW14" s="873">
        <v>0</v>
      </c>
      <c r="CX14" s="873">
        <v>0</v>
      </c>
      <c r="CY14" s="873">
        <v>0</v>
      </c>
      <c r="CZ14" s="874">
        <v>0</v>
      </c>
      <c r="DA14" s="874"/>
      <c r="DB14" s="873">
        <v>0</v>
      </c>
      <c r="DC14" s="873">
        <v>0</v>
      </c>
      <c r="DD14" s="873">
        <v>0</v>
      </c>
      <c r="DE14" s="873">
        <v>0</v>
      </c>
      <c r="DF14" s="873">
        <v>0</v>
      </c>
      <c r="DG14" s="874">
        <v>0</v>
      </c>
      <c r="DH14" s="874"/>
      <c r="DI14" s="873">
        <v>0</v>
      </c>
      <c r="DJ14" s="873">
        <v>0</v>
      </c>
      <c r="DK14" s="873">
        <v>0</v>
      </c>
      <c r="DL14" s="873">
        <v>0</v>
      </c>
      <c r="DM14" s="873">
        <v>0</v>
      </c>
      <c r="DN14" s="873">
        <v>0</v>
      </c>
      <c r="DO14" s="873"/>
      <c r="DP14" s="873">
        <v>0</v>
      </c>
      <c r="DQ14" s="878">
        <v>65</v>
      </c>
      <c r="DR14" s="878">
        <v>96.4</v>
      </c>
      <c r="DS14" s="878">
        <v>23.4</v>
      </c>
      <c r="DT14" s="878">
        <v>57.9</v>
      </c>
      <c r="DU14" s="887">
        <v>66.400000000000006</v>
      </c>
      <c r="DV14" s="888"/>
      <c r="DW14" s="888">
        <v>8.5</v>
      </c>
      <c r="DX14" s="501">
        <v>0</v>
      </c>
      <c r="DY14" s="500">
        <v>0</v>
      </c>
      <c r="DZ14" s="500">
        <v>0</v>
      </c>
      <c r="EA14" s="500">
        <v>0</v>
      </c>
      <c r="EB14" s="882">
        <v>0</v>
      </c>
      <c r="EC14" s="882"/>
      <c r="ED14" s="874">
        <v>0</v>
      </c>
      <c r="EE14" s="501">
        <v>0</v>
      </c>
      <c r="EF14" s="500">
        <v>0</v>
      </c>
      <c r="EG14" s="500">
        <v>0</v>
      </c>
      <c r="EH14" s="500">
        <v>0</v>
      </c>
      <c r="EI14" s="493">
        <v>0</v>
      </c>
      <c r="EJ14" s="500"/>
      <c r="EK14" s="500">
        <v>0</v>
      </c>
      <c r="EL14" s="873">
        <v>0</v>
      </c>
      <c r="EM14" s="873">
        <v>0</v>
      </c>
      <c r="EN14" s="873">
        <v>0</v>
      </c>
      <c r="EO14" s="873">
        <v>0</v>
      </c>
      <c r="EP14" s="873">
        <v>0</v>
      </c>
      <c r="EQ14" s="873"/>
      <c r="ER14" s="873">
        <v>0</v>
      </c>
      <c r="ES14" s="873">
        <v>0</v>
      </c>
      <c r="ET14" s="873">
        <v>0</v>
      </c>
      <c r="EU14" s="874">
        <v>0</v>
      </c>
      <c r="EV14" s="873">
        <v>0</v>
      </c>
      <c r="EW14" s="873">
        <v>0</v>
      </c>
      <c r="EX14" s="874"/>
      <c r="EY14" s="874">
        <v>0</v>
      </c>
      <c r="EZ14" s="873">
        <v>0</v>
      </c>
      <c r="FA14" s="873">
        <v>0</v>
      </c>
      <c r="FB14" s="874">
        <v>0</v>
      </c>
      <c r="FC14" s="873">
        <v>0</v>
      </c>
      <c r="FD14" s="873">
        <v>0</v>
      </c>
      <c r="FE14" s="874"/>
      <c r="FF14" s="874">
        <v>0</v>
      </c>
      <c r="FG14" s="873">
        <v>0</v>
      </c>
      <c r="FH14" s="873">
        <v>0</v>
      </c>
      <c r="FI14" s="873">
        <v>0</v>
      </c>
      <c r="FJ14" s="605">
        <v>0</v>
      </c>
      <c r="FK14" s="605">
        <v>0</v>
      </c>
      <c r="FL14" s="605"/>
      <c r="FM14" s="873">
        <v>0</v>
      </c>
      <c r="FN14" s="873">
        <v>0</v>
      </c>
      <c r="FO14" s="873">
        <v>0</v>
      </c>
      <c r="FP14" s="873">
        <v>0</v>
      </c>
      <c r="FQ14" s="873">
        <v>0</v>
      </c>
      <c r="FR14" s="873">
        <v>0</v>
      </c>
      <c r="FS14" s="873"/>
      <c r="FT14" s="873">
        <v>0</v>
      </c>
      <c r="FU14" s="873">
        <v>0</v>
      </c>
      <c r="FV14" s="873">
        <v>0</v>
      </c>
      <c r="FW14" s="873">
        <v>0</v>
      </c>
      <c r="FX14" s="873">
        <v>0</v>
      </c>
      <c r="FY14" s="873">
        <v>0</v>
      </c>
      <c r="FZ14" s="873"/>
      <c r="GA14" s="873">
        <v>0</v>
      </c>
      <c r="GB14" s="873">
        <v>0</v>
      </c>
      <c r="GC14" s="873">
        <v>0</v>
      </c>
      <c r="GD14" s="873">
        <v>0</v>
      </c>
      <c r="GE14" s="873">
        <v>0</v>
      </c>
      <c r="GF14" s="873">
        <v>0</v>
      </c>
      <c r="GG14" s="873"/>
      <c r="GH14" s="873">
        <v>0</v>
      </c>
      <c r="GI14" s="873">
        <v>0</v>
      </c>
      <c r="GJ14" s="873">
        <v>0</v>
      </c>
      <c r="GK14" s="873">
        <v>0</v>
      </c>
      <c r="GL14" s="873">
        <v>0</v>
      </c>
      <c r="GM14" s="873">
        <v>0</v>
      </c>
      <c r="GN14" s="873"/>
      <c r="GO14" s="873">
        <v>0</v>
      </c>
      <c r="GP14" s="873">
        <v>21.7</v>
      </c>
      <c r="GQ14" s="873">
        <v>26.5</v>
      </c>
      <c r="GR14" s="889">
        <v>24</v>
      </c>
      <c r="GS14" s="889">
        <v>18</v>
      </c>
      <c r="GT14" s="889">
        <v>11</v>
      </c>
      <c r="GU14" s="889"/>
      <c r="GV14" s="889">
        <v>-38.9</v>
      </c>
      <c r="GW14" s="873">
        <v>0</v>
      </c>
      <c r="GX14" s="873">
        <v>0</v>
      </c>
      <c r="GY14" s="873">
        <v>0</v>
      </c>
      <c r="GZ14" s="873">
        <v>0</v>
      </c>
      <c r="HA14" s="873">
        <v>0</v>
      </c>
      <c r="HB14" s="873"/>
      <c r="HC14" s="873">
        <v>0</v>
      </c>
      <c r="HD14" s="873">
        <v>0</v>
      </c>
      <c r="HE14" s="873">
        <v>0</v>
      </c>
      <c r="HF14" s="873">
        <v>0</v>
      </c>
      <c r="HG14" s="873">
        <v>0</v>
      </c>
      <c r="HH14" s="874">
        <v>0</v>
      </c>
      <c r="HI14" s="874"/>
      <c r="HJ14" s="874">
        <v>0</v>
      </c>
      <c r="HK14" s="873">
        <v>0</v>
      </c>
      <c r="HL14" s="873">
        <v>0</v>
      </c>
      <c r="HM14" s="873">
        <v>0</v>
      </c>
      <c r="HN14" s="873">
        <v>0</v>
      </c>
      <c r="HO14" s="873">
        <v>0</v>
      </c>
      <c r="HP14" s="873"/>
      <c r="HQ14" s="873">
        <v>0</v>
      </c>
      <c r="HR14" s="873">
        <v>0</v>
      </c>
      <c r="HS14" s="873">
        <v>0</v>
      </c>
      <c r="HT14" s="873">
        <v>0</v>
      </c>
      <c r="HU14" s="873">
        <v>0</v>
      </c>
      <c r="HV14" s="873">
        <v>0</v>
      </c>
      <c r="HW14" s="873"/>
      <c r="HX14" s="873">
        <v>0</v>
      </c>
      <c r="HY14" s="873">
        <v>0</v>
      </c>
      <c r="HZ14" s="873">
        <v>0</v>
      </c>
      <c r="IA14" s="873">
        <v>0</v>
      </c>
      <c r="IB14" s="873">
        <v>0</v>
      </c>
      <c r="IC14" s="874">
        <v>0</v>
      </c>
      <c r="ID14" s="874"/>
      <c r="IE14" s="873">
        <v>0</v>
      </c>
      <c r="IF14" s="873">
        <v>0</v>
      </c>
      <c r="IG14" s="873">
        <v>0</v>
      </c>
      <c r="IH14" s="874">
        <v>0</v>
      </c>
      <c r="II14" s="873">
        <v>0</v>
      </c>
      <c r="IJ14" s="873">
        <v>0</v>
      </c>
      <c r="IK14" s="874"/>
      <c r="IL14" s="874">
        <v>0</v>
      </c>
      <c r="IM14" s="873">
        <v>0</v>
      </c>
      <c r="IN14" s="873">
        <v>0</v>
      </c>
      <c r="IO14" s="873">
        <v>0</v>
      </c>
      <c r="IP14" s="873">
        <v>0</v>
      </c>
      <c r="IQ14" s="873">
        <v>0</v>
      </c>
      <c r="IR14" s="873"/>
      <c r="IS14" s="873">
        <v>0</v>
      </c>
      <c r="IT14" s="883">
        <f t="shared" si="1"/>
        <v>110.5</v>
      </c>
      <c r="IU14" s="883">
        <f t="shared" si="2"/>
        <v>143.10000000000002</v>
      </c>
      <c r="IV14" s="883">
        <f t="shared" si="3"/>
        <v>47.4</v>
      </c>
      <c r="IW14" s="883">
        <f t="shared" si="4"/>
        <v>97.1</v>
      </c>
      <c r="IX14" s="883">
        <f t="shared" si="5"/>
        <v>100.7</v>
      </c>
      <c r="IY14" s="883">
        <f t="shared" si="5"/>
        <v>0</v>
      </c>
      <c r="IZ14" s="883"/>
    </row>
    <row r="15" spans="1:260" x14ac:dyDescent="0.25">
      <c r="A15" s="873" t="s">
        <v>942</v>
      </c>
      <c r="B15" s="873">
        <v>0</v>
      </c>
      <c r="C15" s="873">
        <v>0</v>
      </c>
      <c r="D15" s="873">
        <v>0</v>
      </c>
      <c r="E15" s="873">
        <v>0</v>
      </c>
      <c r="F15" s="873">
        <v>0</v>
      </c>
      <c r="G15" s="873"/>
      <c r="H15" s="873">
        <v>0</v>
      </c>
      <c r="I15" s="875">
        <v>0</v>
      </c>
      <c r="J15" s="873">
        <v>0</v>
      </c>
      <c r="K15" s="875">
        <v>0</v>
      </c>
      <c r="L15" s="873">
        <v>0</v>
      </c>
      <c r="M15" s="873">
        <v>0</v>
      </c>
      <c r="N15" s="1113"/>
      <c r="O15" s="875">
        <v>0</v>
      </c>
      <c r="P15" s="873">
        <v>0</v>
      </c>
      <c r="Q15" s="873">
        <v>0</v>
      </c>
      <c r="R15" s="874">
        <v>0</v>
      </c>
      <c r="S15" s="873">
        <v>0</v>
      </c>
      <c r="T15" s="873">
        <v>0</v>
      </c>
      <c r="U15" s="874"/>
      <c r="V15" s="874">
        <v>0</v>
      </c>
      <c r="W15" s="873">
        <v>0</v>
      </c>
      <c r="X15" s="873">
        <v>0</v>
      </c>
      <c r="Y15" s="874">
        <v>0</v>
      </c>
      <c r="Z15" s="873">
        <v>0</v>
      </c>
      <c r="AA15" s="873">
        <v>0</v>
      </c>
      <c r="AB15" s="874"/>
      <c r="AC15" s="874">
        <v>0</v>
      </c>
      <c r="AD15" s="885">
        <v>0</v>
      </c>
      <c r="AE15" s="886">
        <v>0</v>
      </c>
      <c r="AF15" s="886">
        <v>0</v>
      </c>
      <c r="AG15" s="886">
        <v>0</v>
      </c>
      <c r="AH15" s="877">
        <v>0</v>
      </c>
      <c r="AI15" s="886"/>
      <c r="AJ15" s="886">
        <v>0</v>
      </c>
      <c r="AK15" s="873">
        <v>0</v>
      </c>
      <c r="AL15" s="873">
        <v>0</v>
      </c>
      <c r="AM15" s="873">
        <v>0</v>
      </c>
      <c r="AN15" s="873">
        <v>0</v>
      </c>
      <c r="AO15" s="873">
        <v>0</v>
      </c>
      <c r="AP15" s="873"/>
      <c r="AQ15" s="873">
        <v>0</v>
      </c>
      <c r="AR15" s="878">
        <v>0</v>
      </c>
      <c r="AS15" s="878">
        <v>0</v>
      </c>
      <c r="AT15" s="879">
        <v>0</v>
      </c>
      <c r="AU15" s="878">
        <v>0</v>
      </c>
      <c r="AV15" s="878">
        <v>0</v>
      </c>
      <c r="AW15" s="879"/>
      <c r="AX15" s="879">
        <v>0</v>
      </c>
      <c r="AY15" s="501">
        <v>0</v>
      </c>
      <c r="AZ15" s="500">
        <v>0</v>
      </c>
      <c r="BA15" s="500">
        <v>0</v>
      </c>
      <c r="BB15" s="500">
        <v>0</v>
      </c>
      <c r="BC15" s="493">
        <v>0</v>
      </c>
      <c r="BD15" s="500"/>
      <c r="BE15" s="500">
        <v>0</v>
      </c>
      <c r="BF15" s="873">
        <v>0</v>
      </c>
      <c r="BG15" s="873">
        <v>0</v>
      </c>
      <c r="BH15" s="873">
        <v>0</v>
      </c>
      <c r="BI15" s="873">
        <v>0</v>
      </c>
      <c r="BJ15" s="873">
        <v>0</v>
      </c>
      <c r="BK15" s="873"/>
      <c r="BL15" s="873">
        <v>0</v>
      </c>
      <c r="BM15" s="873">
        <v>0</v>
      </c>
      <c r="BN15" s="873">
        <v>0</v>
      </c>
      <c r="BO15" s="873">
        <v>0</v>
      </c>
      <c r="BP15" s="873">
        <v>0</v>
      </c>
      <c r="BQ15" s="873">
        <v>0</v>
      </c>
      <c r="BR15" s="873"/>
      <c r="BS15" s="873">
        <v>0</v>
      </c>
      <c r="BT15" s="873">
        <v>10</v>
      </c>
      <c r="BU15" s="873">
        <v>11.5</v>
      </c>
      <c r="BV15" s="873">
        <v>0</v>
      </c>
      <c r="BW15" s="873">
        <v>10.3</v>
      </c>
      <c r="BX15" s="873">
        <v>10.6</v>
      </c>
      <c r="BY15" s="873"/>
      <c r="BZ15" s="873">
        <v>0</v>
      </c>
      <c r="CA15" s="873">
        <v>0</v>
      </c>
      <c r="CB15" s="873">
        <v>0</v>
      </c>
      <c r="CC15" s="873">
        <v>0</v>
      </c>
      <c r="CD15" s="873">
        <v>0</v>
      </c>
      <c r="CE15" s="873">
        <v>0</v>
      </c>
      <c r="CF15" s="873"/>
      <c r="CG15" s="873">
        <v>0</v>
      </c>
      <c r="CH15" s="873">
        <v>0</v>
      </c>
      <c r="CI15" s="873">
        <v>0</v>
      </c>
      <c r="CJ15" s="873">
        <v>0</v>
      </c>
      <c r="CK15" s="873">
        <v>0</v>
      </c>
      <c r="CL15" s="873">
        <v>0</v>
      </c>
      <c r="CM15" s="873"/>
      <c r="CN15" s="873">
        <v>0</v>
      </c>
      <c r="CO15" s="873">
        <v>10</v>
      </c>
      <c r="CP15" s="873">
        <v>10</v>
      </c>
      <c r="CQ15" s="873">
        <v>10.3</v>
      </c>
      <c r="CR15" s="873">
        <v>11.3</v>
      </c>
      <c r="CS15" s="873">
        <v>0</v>
      </c>
      <c r="CT15" s="873"/>
      <c r="CU15" s="873">
        <v>13</v>
      </c>
      <c r="CV15" s="873">
        <v>0</v>
      </c>
      <c r="CW15" s="873">
        <v>0</v>
      </c>
      <c r="CX15" s="873">
        <v>0</v>
      </c>
      <c r="CY15" s="873">
        <v>0</v>
      </c>
      <c r="CZ15" s="874">
        <v>0</v>
      </c>
      <c r="DA15" s="874"/>
      <c r="DB15" s="873">
        <v>0</v>
      </c>
      <c r="DC15" s="873">
        <v>0</v>
      </c>
      <c r="DD15" s="873">
        <v>0</v>
      </c>
      <c r="DE15" s="873">
        <v>0</v>
      </c>
      <c r="DF15" s="873">
        <v>0</v>
      </c>
      <c r="DG15" s="874">
        <v>0</v>
      </c>
      <c r="DH15" s="874"/>
      <c r="DI15" s="873">
        <v>0</v>
      </c>
      <c r="DJ15" s="873">
        <v>0</v>
      </c>
      <c r="DK15" s="873">
        <v>0</v>
      </c>
      <c r="DL15" s="873">
        <v>0</v>
      </c>
      <c r="DM15" s="873">
        <v>0</v>
      </c>
      <c r="DN15" s="873">
        <v>0</v>
      </c>
      <c r="DO15" s="873"/>
      <c r="DP15" s="873">
        <v>0</v>
      </c>
      <c r="DQ15" s="878">
        <v>6</v>
      </c>
      <c r="DR15" s="878">
        <v>2.8</v>
      </c>
      <c r="DS15" s="878">
        <v>1.6</v>
      </c>
      <c r="DT15" s="878">
        <v>7.6</v>
      </c>
      <c r="DU15" s="887">
        <v>8.8000000000000007</v>
      </c>
      <c r="DV15" s="888"/>
      <c r="DW15" s="888">
        <v>1.2</v>
      </c>
      <c r="DX15" s="501">
        <v>0</v>
      </c>
      <c r="DY15" s="500">
        <v>0</v>
      </c>
      <c r="DZ15" s="500">
        <v>0</v>
      </c>
      <c r="EA15" s="500">
        <v>0</v>
      </c>
      <c r="EB15" s="882">
        <v>0</v>
      </c>
      <c r="EC15" s="882"/>
      <c r="ED15" s="874">
        <v>0</v>
      </c>
      <c r="EE15" s="501">
        <v>0</v>
      </c>
      <c r="EF15" s="500">
        <v>0</v>
      </c>
      <c r="EG15" s="500">
        <v>0</v>
      </c>
      <c r="EH15" s="500">
        <v>0</v>
      </c>
      <c r="EI15" s="493">
        <v>0</v>
      </c>
      <c r="EJ15" s="500"/>
      <c r="EK15" s="500">
        <v>0</v>
      </c>
      <c r="EL15" s="873">
        <v>0</v>
      </c>
      <c r="EM15" s="873">
        <v>0</v>
      </c>
      <c r="EN15" s="873">
        <v>0</v>
      </c>
      <c r="EO15" s="873">
        <v>0</v>
      </c>
      <c r="EP15" s="873">
        <v>0</v>
      </c>
      <c r="EQ15" s="873"/>
      <c r="ER15" s="873">
        <v>0</v>
      </c>
      <c r="ES15" s="873">
        <v>0</v>
      </c>
      <c r="ET15" s="873">
        <v>0</v>
      </c>
      <c r="EU15" s="874">
        <v>0</v>
      </c>
      <c r="EV15" s="873">
        <v>0</v>
      </c>
      <c r="EW15" s="873">
        <v>0</v>
      </c>
      <c r="EX15" s="874"/>
      <c r="EY15" s="874">
        <v>0</v>
      </c>
      <c r="EZ15" s="873">
        <v>0</v>
      </c>
      <c r="FA15" s="873">
        <v>0</v>
      </c>
      <c r="FB15" s="874">
        <v>0</v>
      </c>
      <c r="FC15" s="873">
        <v>0</v>
      </c>
      <c r="FD15" s="874">
        <v>0</v>
      </c>
      <c r="FE15" s="874"/>
      <c r="FF15" s="874">
        <v>0</v>
      </c>
      <c r="FG15" s="873">
        <v>0</v>
      </c>
      <c r="FH15" s="873">
        <v>0</v>
      </c>
      <c r="FI15" s="873">
        <v>0</v>
      </c>
      <c r="FJ15" s="605">
        <v>0</v>
      </c>
      <c r="FK15" s="605">
        <v>0</v>
      </c>
      <c r="FL15" s="605"/>
      <c r="FM15" s="873">
        <v>0</v>
      </c>
      <c r="FN15" s="873">
        <v>0</v>
      </c>
      <c r="FO15" s="873">
        <v>0</v>
      </c>
      <c r="FP15" s="873">
        <v>0</v>
      </c>
      <c r="FQ15" s="873">
        <v>0</v>
      </c>
      <c r="FR15" s="873">
        <v>0</v>
      </c>
      <c r="FS15" s="873"/>
      <c r="FT15" s="873">
        <v>0</v>
      </c>
      <c r="FU15" s="873">
        <v>0</v>
      </c>
      <c r="FV15" s="873">
        <v>0</v>
      </c>
      <c r="FW15" s="873">
        <v>0</v>
      </c>
      <c r="FX15" s="873">
        <v>0</v>
      </c>
      <c r="FY15" s="873">
        <v>0</v>
      </c>
      <c r="FZ15" s="873"/>
      <c r="GA15" s="873">
        <v>0</v>
      </c>
      <c r="GB15" s="873">
        <v>0</v>
      </c>
      <c r="GC15" s="873">
        <v>0</v>
      </c>
      <c r="GD15" s="873">
        <v>0</v>
      </c>
      <c r="GE15" s="873">
        <v>0</v>
      </c>
      <c r="GF15" s="873">
        <v>0</v>
      </c>
      <c r="GG15" s="873"/>
      <c r="GH15" s="873">
        <v>0</v>
      </c>
      <c r="GI15" s="873">
        <v>0</v>
      </c>
      <c r="GJ15" s="873">
        <v>0</v>
      </c>
      <c r="GK15" s="873">
        <v>0</v>
      </c>
      <c r="GL15" s="873">
        <v>0</v>
      </c>
      <c r="GM15" s="873">
        <v>0</v>
      </c>
      <c r="GN15" s="873"/>
      <c r="GO15" s="873">
        <v>0</v>
      </c>
      <c r="GP15" s="873">
        <v>11.8</v>
      </c>
      <c r="GQ15" s="873">
        <v>11.1</v>
      </c>
      <c r="GR15" s="873">
        <v>10.199999999999999</v>
      </c>
      <c r="GS15" s="873">
        <v>10.4</v>
      </c>
      <c r="GT15" s="873">
        <v>10.4</v>
      </c>
      <c r="GU15" s="873"/>
      <c r="GV15" s="889">
        <v>0</v>
      </c>
      <c r="GW15" s="873">
        <v>0</v>
      </c>
      <c r="GX15" s="873">
        <v>0</v>
      </c>
      <c r="GY15" s="873">
        <v>0</v>
      </c>
      <c r="GZ15" s="873">
        <v>0</v>
      </c>
      <c r="HA15" s="873">
        <v>0</v>
      </c>
      <c r="HB15" s="873"/>
      <c r="HC15" s="873">
        <v>0</v>
      </c>
      <c r="HD15" s="873">
        <v>0</v>
      </c>
      <c r="HE15" s="873">
        <v>0</v>
      </c>
      <c r="HF15" s="873">
        <v>0</v>
      </c>
      <c r="HG15" s="873">
        <v>0</v>
      </c>
      <c r="HH15" s="874">
        <v>0</v>
      </c>
      <c r="HI15" s="874"/>
      <c r="HJ15" s="874">
        <v>0</v>
      </c>
      <c r="HK15" s="873">
        <v>0</v>
      </c>
      <c r="HL15" s="873">
        <v>0</v>
      </c>
      <c r="HM15" s="873">
        <v>0</v>
      </c>
      <c r="HN15" s="873">
        <v>0</v>
      </c>
      <c r="HO15" s="873">
        <v>0</v>
      </c>
      <c r="HP15" s="873"/>
      <c r="HQ15" s="873">
        <v>0</v>
      </c>
      <c r="HR15" s="873">
        <v>0</v>
      </c>
      <c r="HS15" s="873">
        <v>0</v>
      </c>
      <c r="HT15" s="873">
        <v>0</v>
      </c>
      <c r="HU15" s="873">
        <v>0</v>
      </c>
      <c r="HV15" s="873">
        <v>0</v>
      </c>
      <c r="HW15" s="873"/>
      <c r="HX15" s="873">
        <v>0</v>
      </c>
      <c r="HY15" s="873">
        <v>0</v>
      </c>
      <c r="HZ15" s="873">
        <v>0</v>
      </c>
      <c r="IA15" s="873">
        <v>0</v>
      </c>
      <c r="IB15" s="873">
        <v>0</v>
      </c>
      <c r="IC15" s="874">
        <v>0</v>
      </c>
      <c r="ID15" s="874"/>
      <c r="IE15" s="873">
        <v>0</v>
      </c>
      <c r="IF15" s="873">
        <v>0</v>
      </c>
      <c r="IG15" s="873">
        <v>0</v>
      </c>
      <c r="IH15" s="874">
        <v>0</v>
      </c>
      <c r="II15" s="873">
        <v>0</v>
      </c>
      <c r="IJ15" s="873">
        <v>0</v>
      </c>
      <c r="IK15" s="874"/>
      <c r="IL15" s="874">
        <v>0</v>
      </c>
      <c r="IM15" s="873">
        <v>0</v>
      </c>
      <c r="IN15" s="873">
        <v>0</v>
      </c>
      <c r="IO15" s="873">
        <v>0</v>
      </c>
      <c r="IP15" s="873">
        <v>0</v>
      </c>
      <c r="IQ15" s="873">
        <v>0</v>
      </c>
      <c r="IR15" s="873"/>
      <c r="IS15" s="873">
        <v>0</v>
      </c>
      <c r="IT15" s="883">
        <f t="shared" si="1"/>
        <v>37.799999999999997</v>
      </c>
      <c r="IU15" s="883">
        <f t="shared" si="2"/>
        <v>35.4</v>
      </c>
      <c r="IV15" s="883">
        <f t="shared" si="3"/>
        <v>22.1</v>
      </c>
      <c r="IW15" s="883">
        <f t="shared" si="4"/>
        <v>39.6</v>
      </c>
      <c r="IX15" s="883">
        <f t="shared" si="5"/>
        <v>29.799999999999997</v>
      </c>
      <c r="IY15" s="883">
        <f t="shared" si="5"/>
        <v>0</v>
      </c>
      <c r="IZ15" s="883"/>
    </row>
    <row r="16" spans="1:260" x14ac:dyDescent="0.25">
      <c r="A16" s="873" t="s">
        <v>943</v>
      </c>
      <c r="B16" s="873">
        <v>0</v>
      </c>
      <c r="C16" s="873">
        <v>0</v>
      </c>
      <c r="D16" s="873">
        <v>0</v>
      </c>
      <c r="E16" s="873">
        <v>0</v>
      </c>
      <c r="F16" s="873">
        <v>0</v>
      </c>
      <c r="G16" s="873"/>
      <c r="H16" s="873">
        <v>0</v>
      </c>
      <c r="I16" s="873">
        <v>0</v>
      </c>
      <c r="J16" s="875">
        <v>0</v>
      </c>
      <c r="K16" s="873">
        <v>0</v>
      </c>
      <c r="L16" s="875">
        <v>0</v>
      </c>
      <c r="M16" s="873">
        <v>0</v>
      </c>
      <c r="N16" s="873"/>
      <c r="O16" s="873">
        <v>0</v>
      </c>
      <c r="P16" s="873">
        <v>0</v>
      </c>
      <c r="Q16" s="873">
        <v>0</v>
      </c>
      <c r="R16" s="874">
        <v>0</v>
      </c>
      <c r="S16" s="873">
        <v>0</v>
      </c>
      <c r="T16" s="873">
        <v>0</v>
      </c>
      <c r="U16" s="874"/>
      <c r="V16" s="874">
        <v>0</v>
      </c>
      <c r="W16" s="873">
        <v>0</v>
      </c>
      <c r="X16" s="873">
        <v>0</v>
      </c>
      <c r="Y16" s="874">
        <v>0</v>
      </c>
      <c r="Z16" s="873">
        <v>0</v>
      </c>
      <c r="AA16" s="873">
        <v>0</v>
      </c>
      <c r="AB16" s="874"/>
      <c r="AC16" s="874">
        <v>0</v>
      </c>
      <c r="AD16" s="892">
        <v>0</v>
      </c>
      <c r="AE16" s="893">
        <v>0</v>
      </c>
      <c r="AF16" s="893">
        <v>0</v>
      </c>
      <c r="AG16" s="893">
        <v>0</v>
      </c>
      <c r="AH16" s="877">
        <v>0</v>
      </c>
      <c r="AI16" s="893"/>
      <c r="AJ16" s="893">
        <v>0</v>
      </c>
      <c r="AK16" s="873">
        <v>0</v>
      </c>
      <c r="AL16" s="873">
        <v>0</v>
      </c>
      <c r="AM16" s="873">
        <v>0</v>
      </c>
      <c r="AN16" s="873">
        <v>0</v>
      </c>
      <c r="AO16" s="873">
        <v>0</v>
      </c>
      <c r="AP16" s="873"/>
      <c r="AQ16" s="873">
        <v>0</v>
      </c>
      <c r="AR16" s="878">
        <v>0</v>
      </c>
      <c r="AS16" s="878">
        <v>0</v>
      </c>
      <c r="AT16" s="879">
        <v>0</v>
      </c>
      <c r="AU16" s="878">
        <v>0</v>
      </c>
      <c r="AV16" s="878">
        <v>0</v>
      </c>
      <c r="AW16" s="879"/>
      <c r="AX16" s="879">
        <v>0</v>
      </c>
      <c r="AY16" s="894">
        <v>0</v>
      </c>
      <c r="AZ16" s="895">
        <v>0</v>
      </c>
      <c r="BA16" s="895">
        <v>0</v>
      </c>
      <c r="BB16" s="895">
        <v>0</v>
      </c>
      <c r="BC16" s="493">
        <v>0</v>
      </c>
      <c r="BD16" s="895"/>
      <c r="BE16" s="895">
        <v>0</v>
      </c>
      <c r="BF16" s="873">
        <v>0</v>
      </c>
      <c r="BG16" s="873">
        <v>0</v>
      </c>
      <c r="BH16" s="873">
        <v>0</v>
      </c>
      <c r="BI16" s="873">
        <v>0</v>
      </c>
      <c r="BJ16" s="873">
        <v>0</v>
      </c>
      <c r="BK16" s="873"/>
      <c r="BL16" s="873">
        <v>0</v>
      </c>
      <c r="BM16" s="873">
        <v>0</v>
      </c>
      <c r="BN16" s="873">
        <v>0</v>
      </c>
      <c r="BO16" s="873">
        <v>0</v>
      </c>
      <c r="BP16" s="873">
        <v>0</v>
      </c>
      <c r="BQ16" s="873">
        <v>0</v>
      </c>
      <c r="BR16" s="873"/>
      <c r="BS16" s="873">
        <v>0</v>
      </c>
      <c r="BT16" s="873">
        <v>0</v>
      </c>
      <c r="BU16" s="873">
        <v>0</v>
      </c>
      <c r="BV16" s="873">
        <v>0</v>
      </c>
      <c r="BW16" s="873">
        <v>0</v>
      </c>
      <c r="BX16" s="873"/>
      <c r="BY16" s="873"/>
      <c r="BZ16" s="873">
        <v>0</v>
      </c>
      <c r="CA16" s="873">
        <v>0</v>
      </c>
      <c r="CB16" s="873">
        <v>0</v>
      </c>
      <c r="CC16" s="873">
        <v>0</v>
      </c>
      <c r="CD16" s="873">
        <v>0</v>
      </c>
      <c r="CE16" s="873">
        <v>0</v>
      </c>
      <c r="CF16" s="873"/>
      <c r="CG16" s="873">
        <v>0</v>
      </c>
      <c r="CH16" s="873">
        <v>0</v>
      </c>
      <c r="CI16" s="873">
        <v>0</v>
      </c>
      <c r="CJ16" s="873">
        <v>0</v>
      </c>
      <c r="CK16" s="873">
        <v>0</v>
      </c>
      <c r="CL16" s="873">
        <v>0</v>
      </c>
      <c r="CM16" s="873"/>
      <c r="CN16" s="873">
        <v>0</v>
      </c>
      <c r="CO16" s="873">
        <v>0</v>
      </c>
      <c r="CP16" s="873">
        <v>0</v>
      </c>
      <c r="CQ16" s="873">
        <v>0</v>
      </c>
      <c r="CR16" s="873">
        <v>0</v>
      </c>
      <c r="CS16" s="873">
        <v>0</v>
      </c>
      <c r="CT16" s="873"/>
      <c r="CU16" s="873">
        <v>0</v>
      </c>
      <c r="CV16" s="873">
        <v>0</v>
      </c>
      <c r="CW16" s="873">
        <v>0</v>
      </c>
      <c r="CX16" s="873">
        <v>0</v>
      </c>
      <c r="CY16" s="873">
        <v>0</v>
      </c>
      <c r="CZ16" s="874">
        <v>0</v>
      </c>
      <c r="DA16" s="874"/>
      <c r="DB16" s="873">
        <v>0</v>
      </c>
      <c r="DC16" s="873">
        <v>0</v>
      </c>
      <c r="DD16" s="873">
        <v>0</v>
      </c>
      <c r="DE16" s="873">
        <v>0</v>
      </c>
      <c r="DF16" s="873">
        <v>0</v>
      </c>
      <c r="DG16" s="874">
        <v>0</v>
      </c>
      <c r="DH16" s="874"/>
      <c r="DI16" s="873">
        <v>0</v>
      </c>
      <c r="DJ16" s="873">
        <v>0</v>
      </c>
      <c r="DK16" s="873">
        <v>0</v>
      </c>
      <c r="DL16" s="873">
        <v>0</v>
      </c>
      <c r="DM16" s="873">
        <v>0</v>
      </c>
      <c r="DN16" s="873">
        <v>0</v>
      </c>
      <c r="DO16" s="873"/>
      <c r="DP16" s="873">
        <v>0</v>
      </c>
      <c r="DQ16" s="878">
        <v>5.5</v>
      </c>
      <c r="DR16" s="878">
        <v>3.8</v>
      </c>
      <c r="DS16" s="878">
        <v>15.6</v>
      </c>
      <c r="DT16" s="878">
        <v>6.2</v>
      </c>
      <c r="DU16" s="887">
        <v>5.4</v>
      </c>
      <c r="DV16" s="888"/>
      <c r="DW16" s="888">
        <v>-0.8</v>
      </c>
      <c r="DX16" s="894">
        <v>0</v>
      </c>
      <c r="DY16" s="895">
        <v>0</v>
      </c>
      <c r="DZ16" s="895">
        <v>0</v>
      </c>
      <c r="EA16" s="895">
        <v>0</v>
      </c>
      <c r="EB16" s="882">
        <v>0</v>
      </c>
      <c r="EC16" s="882"/>
      <c r="ED16" s="874">
        <v>0</v>
      </c>
      <c r="EE16" s="894">
        <v>0</v>
      </c>
      <c r="EF16" s="895">
        <v>0</v>
      </c>
      <c r="EG16" s="895">
        <v>0</v>
      </c>
      <c r="EH16" s="895">
        <v>0</v>
      </c>
      <c r="EI16" s="493">
        <v>0</v>
      </c>
      <c r="EJ16" s="895"/>
      <c r="EK16" s="895">
        <v>0</v>
      </c>
      <c r="EL16" s="873">
        <v>0</v>
      </c>
      <c r="EM16" s="873">
        <v>0</v>
      </c>
      <c r="EN16" s="873">
        <v>0</v>
      </c>
      <c r="EO16" s="873">
        <v>0</v>
      </c>
      <c r="EP16" s="873">
        <v>0</v>
      </c>
      <c r="EQ16" s="873"/>
      <c r="ER16" s="873">
        <v>0</v>
      </c>
      <c r="ES16" s="873">
        <v>0</v>
      </c>
      <c r="ET16" s="873">
        <v>0</v>
      </c>
      <c r="EU16" s="874">
        <v>0</v>
      </c>
      <c r="EV16" s="873">
        <v>0</v>
      </c>
      <c r="EW16" s="873">
        <v>0</v>
      </c>
      <c r="EX16" s="874"/>
      <c r="EY16" s="874">
        <v>0</v>
      </c>
      <c r="EZ16" s="873">
        <v>0</v>
      </c>
      <c r="FA16" s="873">
        <v>0</v>
      </c>
      <c r="FB16" s="874">
        <v>0</v>
      </c>
      <c r="FC16" s="873">
        <v>0</v>
      </c>
      <c r="FD16" s="874">
        <v>0</v>
      </c>
      <c r="FE16" s="874"/>
      <c r="FF16" s="874">
        <v>0</v>
      </c>
      <c r="FG16" s="873">
        <v>0</v>
      </c>
      <c r="FH16" s="873">
        <v>0</v>
      </c>
      <c r="FI16" s="873">
        <v>0</v>
      </c>
      <c r="FJ16" s="605">
        <v>0</v>
      </c>
      <c r="FK16" s="605">
        <v>0</v>
      </c>
      <c r="FL16" s="605"/>
      <c r="FM16" s="873">
        <v>0</v>
      </c>
      <c r="FN16" s="873">
        <v>0</v>
      </c>
      <c r="FO16" s="873">
        <v>0</v>
      </c>
      <c r="FP16" s="873">
        <v>0</v>
      </c>
      <c r="FQ16" s="873">
        <v>0</v>
      </c>
      <c r="FR16" s="873">
        <v>0</v>
      </c>
      <c r="FS16" s="873"/>
      <c r="FT16" s="873">
        <v>0</v>
      </c>
      <c r="FU16" s="873">
        <v>0</v>
      </c>
      <c r="FV16" s="873">
        <v>0</v>
      </c>
      <c r="FW16" s="873">
        <v>0</v>
      </c>
      <c r="FX16" s="873">
        <v>0</v>
      </c>
      <c r="FY16" s="873">
        <v>0</v>
      </c>
      <c r="FZ16" s="873"/>
      <c r="GA16" s="873">
        <v>0</v>
      </c>
      <c r="GB16" s="873">
        <v>0</v>
      </c>
      <c r="GC16" s="873">
        <v>0</v>
      </c>
      <c r="GD16" s="873">
        <v>0</v>
      </c>
      <c r="GE16" s="873">
        <v>0</v>
      </c>
      <c r="GF16" s="873">
        <v>0</v>
      </c>
      <c r="GG16" s="873"/>
      <c r="GH16" s="873">
        <v>0</v>
      </c>
      <c r="GI16" s="873">
        <v>0</v>
      </c>
      <c r="GJ16" s="873">
        <v>0</v>
      </c>
      <c r="GK16" s="873">
        <v>0</v>
      </c>
      <c r="GL16" s="873">
        <v>0</v>
      </c>
      <c r="GM16" s="873">
        <v>0</v>
      </c>
      <c r="GN16" s="873"/>
      <c r="GO16" s="873">
        <v>0</v>
      </c>
      <c r="GP16" s="873">
        <v>5.0999999999999996</v>
      </c>
      <c r="GQ16" s="873">
        <v>2.6</v>
      </c>
      <c r="GR16" s="889">
        <v>5</v>
      </c>
      <c r="GS16" s="873">
        <v>9.8000000000000007</v>
      </c>
      <c r="GT16" s="873">
        <v>23.5</v>
      </c>
      <c r="GU16" s="873"/>
      <c r="GV16" s="889">
        <v>139.80000000000001</v>
      </c>
      <c r="GW16" s="873">
        <v>0</v>
      </c>
      <c r="GX16" s="873">
        <v>0</v>
      </c>
      <c r="GY16" s="873">
        <v>0</v>
      </c>
      <c r="GZ16" s="873">
        <v>0</v>
      </c>
      <c r="HA16" s="873">
        <v>0</v>
      </c>
      <c r="HB16" s="873"/>
      <c r="HC16" s="873">
        <v>0</v>
      </c>
      <c r="HD16" s="873">
        <v>0</v>
      </c>
      <c r="HE16" s="873">
        <v>0</v>
      </c>
      <c r="HF16" s="873">
        <v>0</v>
      </c>
      <c r="HG16" s="873">
        <v>0</v>
      </c>
      <c r="HH16" s="874">
        <v>0</v>
      </c>
      <c r="HI16" s="874"/>
      <c r="HJ16" s="874">
        <v>0</v>
      </c>
      <c r="HK16" s="873">
        <v>0</v>
      </c>
      <c r="HL16" s="873">
        <v>0</v>
      </c>
      <c r="HM16" s="873">
        <v>0</v>
      </c>
      <c r="HN16" s="873">
        <v>0</v>
      </c>
      <c r="HO16" s="873">
        <v>0</v>
      </c>
      <c r="HP16" s="873"/>
      <c r="HQ16" s="873">
        <v>0</v>
      </c>
      <c r="HR16" s="873">
        <v>0</v>
      </c>
      <c r="HS16" s="873">
        <v>0</v>
      </c>
      <c r="HT16" s="873">
        <v>0</v>
      </c>
      <c r="HU16" s="873">
        <v>0</v>
      </c>
      <c r="HV16" s="873">
        <v>0</v>
      </c>
      <c r="HW16" s="873"/>
      <c r="HX16" s="873">
        <v>0</v>
      </c>
      <c r="HY16" s="873">
        <v>0</v>
      </c>
      <c r="HZ16" s="873">
        <v>0</v>
      </c>
      <c r="IA16" s="873">
        <v>0</v>
      </c>
      <c r="IB16" s="873">
        <v>0</v>
      </c>
      <c r="IC16" s="874">
        <v>0</v>
      </c>
      <c r="ID16" s="874"/>
      <c r="IE16" s="873">
        <v>0</v>
      </c>
      <c r="IF16" s="873">
        <v>0</v>
      </c>
      <c r="IG16" s="873">
        <v>0</v>
      </c>
      <c r="IH16" s="874">
        <v>0</v>
      </c>
      <c r="II16" s="873">
        <v>0</v>
      </c>
      <c r="IJ16" s="873">
        <v>0</v>
      </c>
      <c r="IK16" s="874"/>
      <c r="IL16" s="874">
        <v>0</v>
      </c>
      <c r="IM16" s="873">
        <v>0</v>
      </c>
      <c r="IN16" s="873">
        <v>0</v>
      </c>
      <c r="IO16" s="873">
        <v>0</v>
      </c>
      <c r="IP16" s="873">
        <v>0</v>
      </c>
      <c r="IQ16" s="873">
        <v>0</v>
      </c>
      <c r="IR16" s="873"/>
      <c r="IS16" s="873">
        <v>0</v>
      </c>
      <c r="IT16" s="883">
        <f t="shared" si="1"/>
        <v>10.6</v>
      </c>
      <c r="IU16" s="883">
        <f t="shared" si="2"/>
        <v>6.4</v>
      </c>
      <c r="IV16" s="883">
        <f t="shared" si="3"/>
        <v>20.6</v>
      </c>
      <c r="IW16" s="883">
        <f t="shared" si="4"/>
        <v>16</v>
      </c>
      <c r="IX16" s="883">
        <f t="shared" si="5"/>
        <v>28.9</v>
      </c>
      <c r="IY16" s="883">
        <f t="shared" si="5"/>
        <v>0</v>
      </c>
      <c r="IZ16" s="883"/>
    </row>
    <row r="17" spans="1:260" ht="45" x14ac:dyDescent="0.25">
      <c r="A17" s="873" t="s">
        <v>944</v>
      </c>
      <c r="B17" s="873">
        <v>0</v>
      </c>
      <c r="C17" s="873">
        <v>0</v>
      </c>
      <c r="D17" s="873">
        <v>0</v>
      </c>
      <c r="E17" s="873">
        <v>0</v>
      </c>
      <c r="F17" s="873">
        <v>0</v>
      </c>
      <c r="G17" s="873"/>
      <c r="H17" s="873">
        <v>0</v>
      </c>
      <c r="I17" s="873">
        <v>0</v>
      </c>
      <c r="J17" s="873">
        <v>0</v>
      </c>
      <c r="K17" s="873">
        <v>0</v>
      </c>
      <c r="L17" s="873">
        <v>0</v>
      </c>
      <c r="M17" s="873">
        <v>0</v>
      </c>
      <c r="N17" s="873"/>
      <c r="O17" s="873">
        <v>0</v>
      </c>
      <c r="P17" s="873">
        <v>0</v>
      </c>
      <c r="Q17" s="873">
        <v>0</v>
      </c>
      <c r="R17" s="873">
        <v>0</v>
      </c>
      <c r="S17" s="873">
        <v>0</v>
      </c>
      <c r="T17" s="873">
        <v>0</v>
      </c>
      <c r="U17" s="873"/>
      <c r="V17" s="873">
        <v>0</v>
      </c>
      <c r="W17" s="873">
        <v>0</v>
      </c>
      <c r="X17" s="873">
        <v>0</v>
      </c>
      <c r="Y17" s="873">
        <v>0</v>
      </c>
      <c r="Z17" s="873">
        <v>0</v>
      </c>
      <c r="AA17" s="873">
        <v>0</v>
      </c>
      <c r="AB17" s="873"/>
      <c r="AC17" s="873">
        <v>0</v>
      </c>
      <c r="AD17" s="896">
        <v>0</v>
      </c>
      <c r="AE17" s="896">
        <v>0</v>
      </c>
      <c r="AF17" s="896">
        <v>0</v>
      </c>
      <c r="AG17" s="896">
        <v>0</v>
      </c>
      <c r="AH17" s="877">
        <v>0</v>
      </c>
      <c r="AI17" s="1114"/>
      <c r="AJ17" s="896">
        <v>0</v>
      </c>
      <c r="AK17" s="873">
        <v>0</v>
      </c>
      <c r="AL17" s="873">
        <v>0</v>
      </c>
      <c r="AM17" s="873">
        <v>0</v>
      </c>
      <c r="AN17" s="873">
        <v>0</v>
      </c>
      <c r="AO17" s="873">
        <v>0</v>
      </c>
      <c r="AP17" s="873"/>
      <c r="AQ17" s="873">
        <v>0</v>
      </c>
      <c r="AR17" s="878">
        <v>0</v>
      </c>
      <c r="AS17" s="878">
        <v>0</v>
      </c>
      <c r="AT17" s="878">
        <v>0</v>
      </c>
      <c r="AU17" s="878">
        <v>0</v>
      </c>
      <c r="AV17" s="878">
        <v>0</v>
      </c>
      <c r="AW17" s="878"/>
      <c r="AX17" s="878">
        <v>0</v>
      </c>
      <c r="AY17" s="897">
        <v>0</v>
      </c>
      <c r="AZ17" s="897">
        <v>0</v>
      </c>
      <c r="BA17" s="897">
        <v>0</v>
      </c>
      <c r="BB17" s="897">
        <v>0</v>
      </c>
      <c r="BC17" s="493">
        <v>0</v>
      </c>
      <c r="BD17" s="1115"/>
      <c r="BE17" s="897">
        <v>0</v>
      </c>
      <c r="BF17" s="873">
        <v>0</v>
      </c>
      <c r="BG17" s="873">
        <v>0</v>
      </c>
      <c r="BH17" s="873">
        <v>0</v>
      </c>
      <c r="BI17" s="873">
        <v>0</v>
      </c>
      <c r="BJ17" s="873">
        <v>0</v>
      </c>
      <c r="BK17" s="873"/>
      <c r="BL17" s="873">
        <v>0</v>
      </c>
      <c r="BM17" s="873">
        <v>0</v>
      </c>
      <c r="BN17" s="873">
        <v>0</v>
      </c>
      <c r="BO17" s="873">
        <v>0</v>
      </c>
      <c r="BP17" s="873">
        <v>0</v>
      </c>
      <c r="BQ17" s="873">
        <v>0</v>
      </c>
      <c r="BR17" s="873"/>
      <c r="BS17" s="873">
        <v>0</v>
      </c>
      <c r="BT17" s="873">
        <v>0</v>
      </c>
      <c r="BU17" s="873">
        <v>0</v>
      </c>
      <c r="BV17" s="873">
        <v>0</v>
      </c>
      <c r="BW17" s="873">
        <v>0</v>
      </c>
      <c r="BX17" s="873"/>
      <c r="BY17" s="873"/>
      <c r="BZ17" s="873">
        <v>0</v>
      </c>
      <c r="CA17" s="873">
        <v>0</v>
      </c>
      <c r="CB17" s="873">
        <v>0</v>
      </c>
      <c r="CC17" s="873">
        <v>0</v>
      </c>
      <c r="CD17" s="873">
        <v>0</v>
      </c>
      <c r="CE17" s="873">
        <v>0</v>
      </c>
      <c r="CF17" s="873"/>
      <c r="CG17" s="873">
        <v>0</v>
      </c>
      <c r="CH17" s="873">
        <v>0</v>
      </c>
      <c r="CI17" s="873">
        <v>0</v>
      </c>
      <c r="CJ17" s="873">
        <v>0</v>
      </c>
      <c r="CK17" s="873">
        <v>0</v>
      </c>
      <c r="CL17" s="873">
        <v>0</v>
      </c>
      <c r="CM17" s="873"/>
      <c r="CN17" s="873">
        <v>0</v>
      </c>
      <c r="CO17" s="873"/>
      <c r="CP17" s="873"/>
      <c r="CQ17" s="873"/>
      <c r="CR17" s="873"/>
      <c r="CS17" s="873">
        <v>0</v>
      </c>
      <c r="CT17" s="873"/>
      <c r="CU17" s="873"/>
      <c r="CV17" s="873">
        <v>0</v>
      </c>
      <c r="CW17" s="873">
        <v>0</v>
      </c>
      <c r="CX17" s="873">
        <v>0</v>
      </c>
      <c r="CY17" s="873">
        <v>0</v>
      </c>
      <c r="CZ17" s="874">
        <v>0</v>
      </c>
      <c r="DA17" s="874"/>
      <c r="DB17" s="873">
        <v>0</v>
      </c>
      <c r="DC17" s="873">
        <v>0</v>
      </c>
      <c r="DD17" s="873">
        <v>0</v>
      </c>
      <c r="DE17" s="873">
        <v>0</v>
      </c>
      <c r="DF17" s="873">
        <v>0</v>
      </c>
      <c r="DG17" s="874">
        <v>0</v>
      </c>
      <c r="DH17" s="874"/>
      <c r="DI17" s="873">
        <v>0</v>
      </c>
      <c r="DJ17" s="873">
        <v>0</v>
      </c>
      <c r="DK17" s="873">
        <v>0</v>
      </c>
      <c r="DL17" s="873">
        <v>0</v>
      </c>
      <c r="DM17" s="873">
        <v>0</v>
      </c>
      <c r="DN17" s="873">
        <v>0</v>
      </c>
      <c r="DO17" s="873"/>
      <c r="DP17" s="873">
        <v>0</v>
      </c>
      <c r="DQ17" s="878"/>
      <c r="DR17" s="878"/>
      <c r="DS17" s="878"/>
      <c r="DT17" s="878"/>
      <c r="DU17" s="898">
        <v>354</v>
      </c>
      <c r="DV17" s="899"/>
      <c r="DW17" s="899">
        <v>17.600000000000001</v>
      </c>
      <c r="DX17" s="897">
        <v>0</v>
      </c>
      <c r="DY17" s="897">
        <v>0</v>
      </c>
      <c r="DZ17" s="897">
        <v>0</v>
      </c>
      <c r="EA17" s="897">
        <v>0</v>
      </c>
      <c r="EB17" s="882">
        <v>0</v>
      </c>
      <c r="EC17" s="882"/>
      <c r="ED17" s="873">
        <v>0</v>
      </c>
      <c r="EE17" s="897">
        <v>0</v>
      </c>
      <c r="EF17" s="897">
        <v>0</v>
      </c>
      <c r="EG17" s="897">
        <v>0</v>
      </c>
      <c r="EH17" s="897">
        <v>0</v>
      </c>
      <c r="EI17" s="493">
        <v>0</v>
      </c>
      <c r="EJ17" s="1115"/>
      <c r="EK17" s="897">
        <v>0</v>
      </c>
      <c r="EL17" s="873">
        <v>0</v>
      </c>
      <c r="EM17" s="873">
        <v>0</v>
      </c>
      <c r="EN17" s="873">
        <v>0</v>
      </c>
      <c r="EO17" s="873">
        <v>0</v>
      </c>
      <c r="EP17" s="873">
        <v>0</v>
      </c>
      <c r="EQ17" s="873"/>
      <c r="ER17" s="873">
        <v>0</v>
      </c>
      <c r="ES17" s="873">
        <v>0</v>
      </c>
      <c r="ET17" s="873">
        <v>0</v>
      </c>
      <c r="EU17" s="873">
        <v>0</v>
      </c>
      <c r="EV17" s="873">
        <v>0</v>
      </c>
      <c r="EW17" s="873">
        <v>0</v>
      </c>
      <c r="EX17" s="873"/>
      <c r="EY17" s="873">
        <v>0</v>
      </c>
      <c r="EZ17" s="873">
        <v>0</v>
      </c>
      <c r="FA17" s="873">
        <v>0</v>
      </c>
      <c r="FB17" s="873">
        <v>0</v>
      </c>
      <c r="FC17" s="873">
        <v>0</v>
      </c>
      <c r="FD17" s="873">
        <v>0</v>
      </c>
      <c r="FE17" s="873"/>
      <c r="FF17" s="873">
        <v>0</v>
      </c>
      <c r="FG17" s="873">
        <v>0</v>
      </c>
      <c r="FH17" s="873">
        <v>0</v>
      </c>
      <c r="FI17" s="873">
        <v>0</v>
      </c>
      <c r="FJ17" s="605">
        <v>0</v>
      </c>
      <c r="FK17" s="605">
        <v>0</v>
      </c>
      <c r="FL17" s="605"/>
      <c r="FM17" s="873">
        <v>0</v>
      </c>
      <c r="FN17" s="873">
        <v>0</v>
      </c>
      <c r="FO17" s="873">
        <v>0</v>
      </c>
      <c r="FP17" s="873">
        <v>0</v>
      </c>
      <c r="FQ17" s="873">
        <v>0</v>
      </c>
      <c r="FR17" s="873">
        <v>0</v>
      </c>
      <c r="FS17" s="873"/>
      <c r="FT17" s="873">
        <v>0</v>
      </c>
      <c r="FU17" s="873">
        <v>0</v>
      </c>
      <c r="FV17" s="873">
        <v>0</v>
      </c>
      <c r="FW17" s="873">
        <v>0</v>
      </c>
      <c r="FX17" s="873">
        <v>0</v>
      </c>
      <c r="FY17" s="873">
        <v>0</v>
      </c>
      <c r="FZ17" s="873"/>
      <c r="GA17" s="873">
        <v>0</v>
      </c>
      <c r="GB17" s="873">
        <v>0</v>
      </c>
      <c r="GC17" s="873">
        <v>0</v>
      </c>
      <c r="GD17" s="873">
        <v>0</v>
      </c>
      <c r="GE17" s="873">
        <v>0</v>
      </c>
      <c r="GF17" s="873">
        <v>0</v>
      </c>
      <c r="GG17" s="873"/>
      <c r="GH17" s="873">
        <v>0</v>
      </c>
      <c r="GI17" s="873">
        <v>0</v>
      </c>
      <c r="GJ17" s="873">
        <v>0</v>
      </c>
      <c r="GK17" s="873">
        <v>0</v>
      </c>
      <c r="GL17" s="873">
        <v>0</v>
      </c>
      <c r="GM17" s="873">
        <v>0</v>
      </c>
      <c r="GN17" s="873"/>
      <c r="GO17" s="873">
        <v>0</v>
      </c>
      <c r="GP17" s="873"/>
      <c r="GQ17" s="873"/>
      <c r="GR17" s="873"/>
      <c r="GS17" s="873"/>
      <c r="GT17" s="873"/>
      <c r="GU17" s="873"/>
      <c r="GV17" s="873"/>
      <c r="GW17" s="873">
        <v>0</v>
      </c>
      <c r="GX17" s="873">
        <v>0</v>
      </c>
      <c r="GY17" s="873">
        <v>0</v>
      </c>
      <c r="GZ17" s="873">
        <v>0</v>
      </c>
      <c r="HA17" s="873">
        <v>0</v>
      </c>
      <c r="HB17" s="873"/>
      <c r="HC17" s="878">
        <v>0</v>
      </c>
      <c r="HD17" s="873">
        <v>0</v>
      </c>
      <c r="HE17" s="873">
        <v>0</v>
      </c>
      <c r="HF17" s="873">
        <v>0</v>
      </c>
      <c r="HG17" s="873">
        <v>0</v>
      </c>
      <c r="HH17" s="874">
        <v>0</v>
      </c>
      <c r="HI17" s="874"/>
      <c r="HJ17" s="874">
        <v>0</v>
      </c>
      <c r="HK17" s="873"/>
      <c r="HL17" s="873"/>
      <c r="HM17" s="873"/>
      <c r="HN17" s="873"/>
      <c r="HO17" s="873"/>
      <c r="HP17" s="873"/>
      <c r="HQ17" s="873"/>
      <c r="HR17" s="873">
        <v>0</v>
      </c>
      <c r="HS17" s="873">
        <v>0</v>
      </c>
      <c r="HT17" s="873">
        <v>0</v>
      </c>
      <c r="HU17" s="873">
        <v>0</v>
      </c>
      <c r="HV17" s="873">
        <v>0</v>
      </c>
      <c r="HW17" s="873"/>
      <c r="HX17" s="873">
        <v>0</v>
      </c>
      <c r="HY17" s="873">
        <v>0</v>
      </c>
      <c r="HZ17" s="873">
        <v>0</v>
      </c>
      <c r="IA17" s="873">
        <v>0</v>
      </c>
      <c r="IB17" s="873">
        <v>0</v>
      </c>
      <c r="IC17" s="874">
        <v>0</v>
      </c>
      <c r="ID17" s="874"/>
      <c r="IE17" s="873">
        <v>0</v>
      </c>
      <c r="IF17" s="873">
        <v>0</v>
      </c>
      <c r="IG17" s="873">
        <v>0</v>
      </c>
      <c r="IH17" s="873">
        <v>0</v>
      </c>
      <c r="II17" s="873">
        <v>0</v>
      </c>
      <c r="IJ17" s="873">
        <v>0</v>
      </c>
      <c r="IK17" s="873"/>
      <c r="IL17" s="873">
        <v>0</v>
      </c>
      <c r="IM17" s="873">
        <v>0</v>
      </c>
      <c r="IN17" s="873">
        <v>0</v>
      </c>
      <c r="IO17" s="873">
        <v>0</v>
      </c>
      <c r="IP17" s="873">
        <v>0</v>
      </c>
      <c r="IQ17" s="873">
        <v>0</v>
      </c>
      <c r="IR17" s="873"/>
      <c r="IS17" s="873">
        <v>0</v>
      </c>
      <c r="IT17" s="883">
        <f t="shared" si="1"/>
        <v>0</v>
      </c>
      <c r="IU17" s="883">
        <f t="shared" si="2"/>
        <v>0</v>
      </c>
      <c r="IV17" s="883">
        <f t="shared" si="3"/>
        <v>0</v>
      </c>
      <c r="IW17" s="883">
        <f t="shared" si="4"/>
        <v>0</v>
      </c>
      <c r="IX17" s="883">
        <f t="shared" si="5"/>
        <v>354</v>
      </c>
      <c r="IY17" s="883">
        <f t="shared" si="5"/>
        <v>0</v>
      </c>
      <c r="IZ17" s="883"/>
    </row>
    <row r="18" spans="1:260" x14ac:dyDescent="0.25">
      <c r="A18" s="900" t="s">
        <v>945</v>
      </c>
      <c r="B18" s="873">
        <v>0</v>
      </c>
      <c r="C18" s="873">
        <v>0</v>
      </c>
      <c r="D18" s="873">
        <v>0</v>
      </c>
      <c r="E18" s="873">
        <v>0</v>
      </c>
      <c r="F18" s="873">
        <v>0</v>
      </c>
      <c r="G18" s="873"/>
      <c r="H18" s="873">
        <v>0</v>
      </c>
      <c r="I18" s="873"/>
      <c r="J18" s="873"/>
      <c r="K18" s="873"/>
      <c r="L18" s="873"/>
      <c r="M18" s="873"/>
      <c r="N18" s="873"/>
      <c r="O18" s="873"/>
      <c r="P18" s="873"/>
      <c r="Q18" s="873"/>
      <c r="R18" s="873"/>
      <c r="S18" s="873"/>
      <c r="T18" s="873"/>
      <c r="U18" s="873"/>
      <c r="V18" s="873"/>
      <c r="W18" s="873"/>
      <c r="X18" s="873"/>
      <c r="Y18" s="873"/>
      <c r="Z18" s="873"/>
      <c r="AA18" s="873"/>
      <c r="AB18" s="873"/>
      <c r="AC18" s="873"/>
      <c r="AD18" s="896"/>
      <c r="AE18" s="896"/>
      <c r="AF18" s="896"/>
      <c r="AG18" s="896"/>
      <c r="AH18" s="896"/>
      <c r="AI18" s="896"/>
      <c r="AJ18" s="896"/>
      <c r="AK18" s="873"/>
      <c r="AL18" s="873"/>
      <c r="AM18" s="873"/>
      <c r="AN18" s="873"/>
      <c r="AO18" s="873"/>
      <c r="AP18" s="873"/>
      <c r="AQ18" s="873"/>
      <c r="AR18" s="878"/>
      <c r="AS18" s="878"/>
      <c r="AT18" s="878"/>
      <c r="AU18" s="878"/>
      <c r="AV18" s="878">
        <v>0</v>
      </c>
      <c r="AW18" s="878"/>
      <c r="AX18" s="878"/>
      <c r="AY18" s="900"/>
      <c r="AZ18" s="900"/>
      <c r="BA18" s="900"/>
      <c r="BB18" s="900"/>
      <c r="BC18" s="493">
        <v>0</v>
      </c>
      <c r="BD18" s="1115"/>
      <c r="BE18" s="900"/>
      <c r="BF18" s="873">
        <v>0</v>
      </c>
      <c r="BG18" s="873">
        <v>0</v>
      </c>
      <c r="BH18" s="873">
        <v>0</v>
      </c>
      <c r="BI18" s="873">
        <v>0</v>
      </c>
      <c r="BJ18" s="873">
        <v>0</v>
      </c>
      <c r="BK18" s="873"/>
      <c r="BL18" s="873">
        <v>0</v>
      </c>
      <c r="BM18" s="873">
        <v>0</v>
      </c>
      <c r="BN18" s="873">
        <v>0</v>
      </c>
      <c r="BO18" s="873">
        <v>0</v>
      </c>
      <c r="BP18" s="873">
        <v>0</v>
      </c>
      <c r="BQ18" s="873">
        <v>0</v>
      </c>
      <c r="BR18" s="873"/>
      <c r="BS18" s="873">
        <v>0</v>
      </c>
      <c r="BT18" s="873"/>
      <c r="BU18" s="873"/>
      <c r="BV18" s="873"/>
      <c r="BW18" s="873"/>
      <c r="BX18" s="873"/>
      <c r="BY18" s="873"/>
      <c r="BZ18" s="873"/>
      <c r="CA18" s="873"/>
      <c r="CB18" s="873"/>
      <c r="CC18" s="873"/>
      <c r="CD18" s="873"/>
      <c r="CE18" s="873"/>
      <c r="CF18" s="873"/>
      <c r="CG18" s="873"/>
      <c r="CH18" s="873"/>
      <c r="CI18" s="873"/>
      <c r="CJ18" s="873"/>
      <c r="CK18" s="873"/>
      <c r="CL18" s="873"/>
      <c r="CM18" s="873"/>
      <c r="CN18" s="873"/>
      <c r="CO18" s="873"/>
      <c r="CP18" s="873"/>
      <c r="CQ18" s="873"/>
      <c r="CR18" s="873"/>
      <c r="CS18" s="873"/>
      <c r="CT18" s="873"/>
      <c r="CU18" s="873"/>
      <c r="CV18" s="873"/>
      <c r="CW18" s="873"/>
      <c r="CX18" s="873"/>
      <c r="CY18" s="873"/>
      <c r="CZ18" s="873"/>
      <c r="DA18" s="873"/>
      <c r="DB18" s="873"/>
      <c r="DC18" s="873"/>
      <c r="DD18" s="873"/>
      <c r="DE18" s="873"/>
      <c r="DF18" s="873"/>
      <c r="DG18" s="873"/>
      <c r="DH18" s="873"/>
      <c r="DI18" s="873"/>
      <c r="DJ18" s="873"/>
      <c r="DK18" s="873"/>
      <c r="DL18" s="873"/>
      <c r="DM18" s="873"/>
      <c r="DN18" s="873"/>
      <c r="DO18" s="873"/>
      <c r="DP18" s="873"/>
      <c r="DQ18" s="901">
        <v>29</v>
      </c>
      <c r="DR18" s="901">
        <v>8</v>
      </c>
      <c r="DS18" s="901">
        <v>8</v>
      </c>
      <c r="DT18" s="901">
        <v>30</v>
      </c>
      <c r="DU18" s="902">
        <v>55</v>
      </c>
      <c r="DV18" s="903"/>
      <c r="DW18" s="903" t="s">
        <v>11</v>
      </c>
      <c r="DX18" s="897"/>
      <c r="DY18" s="897"/>
      <c r="DZ18" s="897"/>
      <c r="EA18" s="897"/>
      <c r="EB18" s="897"/>
      <c r="EC18" s="897"/>
      <c r="ED18" s="873"/>
      <c r="EE18" s="897"/>
      <c r="EF18" s="897"/>
      <c r="EG18" s="897"/>
      <c r="EH18" s="897"/>
      <c r="EI18" s="897"/>
      <c r="EJ18" s="897"/>
      <c r="EK18" s="897"/>
      <c r="EL18" s="873"/>
      <c r="EM18" s="873"/>
      <c r="EN18" s="873"/>
      <c r="EO18" s="873"/>
      <c r="EP18" s="873"/>
      <c r="EQ18" s="873"/>
      <c r="ER18" s="873"/>
      <c r="ES18" s="873"/>
      <c r="ET18" s="873"/>
      <c r="EU18" s="873"/>
      <c r="EV18" s="873"/>
      <c r="EW18" s="873"/>
      <c r="EX18" s="873"/>
      <c r="EY18" s="873"/>
      <c r="EZ18" s="873"/>
      <c r="FA18" s="873"/>
      <c r="FB18" s="873"/>
      <c r="FC18" s="873"/>
      <c r="FD18" s="873"/>
      <c r="FE18" s="873"/>
      <c r="FF18" s="873"/>
      <c r="FG18" s="873"/>
      <c r="FH18" s="873"/>
      <c r="FI18" s="873"/>
      <c r="FJ18" s="873"/>
      <c r="FK18" s="873"/>
      <c r="FL18" s="873"/>
      <c r="FM18" s="873"/>
      <c r="FN18" s="873"/>
      <c r="FO18" s="873"/>
      <c r="FP18" s="873"/>
      <c r="FQ18" s="873"/>
      <c r="FR18" s="873"/>
      <c r="FS18" s="873"/>
      <c r="FT18" s="873"/>
      <c r="FU18" s="873"/>
      <c r="FV18" s="873"/>
      <c r="FW18" s="873"/>
      <c r="FX18" s="873"/>
      <c r="FY18" s="873"/>
      <c r="FZ18" s="873"/>
      <c r="GA18" s="873"/>
      <c r="GB18" s="873"/>
      <c r="GC18" s="873"/>
      <c r="GD18" s="873"/>
      <c r="GE18" s="873"/>
      <c r="GF18" s="873"/>
      <c r="GG18" s="873"/>
      <c r="GH18" s="873"/>
      <c r="GI18" s="873"/>
      <c r="GJ18" s="873"/>
      <c r="GK18" s="873"/>
      <c r="GL18" s="873"/>
      <c r="GM18" s="873"/>
      <c r="GN18" s="873"/>
      <c r="GO18" s="873"/>
      <c r="GP18" s="605">
        <v>0</v>
      </c>
      <c r="GQ18" s="605">
        <v>0</v>
      </c>
      <c r="GR18" s="605">
        <v>3</v>
      </c>
      <c r="GS18" s="605">
        <v>2</v>
      </c>
      <c r="GT18" s="605">
        <v>0</v>
      </c>
      <c r="GU18" s="605"/>
      <c r="GV18" s="652">
        <v>-100</v>
      </c>
      <c r="GW18" s="873">
        <v>0</v>
      </c>
      <c r="GX18" s="873">
        <v>0</v>
      </c>
      <c r="GY18" s="873">
        <v>0</v>
      </c>
      <c r="GZ18" s="873">
        <v>0</v>
      </c>
      <c r="HA18" s="873">
        <v>0</v>
      </c>
      <c r="HB18" s="873"/>
      <c r="HC18" s="878">
        <v>0</v>
      </c>
      <c r="HD18" s="873"/>
      <c r="HE18" s="873"/>
      <c r="HF18" s="873"/>
      <c r="HG18" s="873"/>
      <c r="HH18" s="873"/>
      <c r="HI18" s="873"/>
      <c r="HJ18" s="605"/>
      <c r="HK18" s="605">
        <v>0</v>
      </c>
      <c r="HL18" s="605">
        <v>0</v>
      </c>
      <c r="HM18" s="605">
        <v>0</v>
      </c>
      <c r="HN18" s="605">
        <v>0</v>
      </c>
      <c r="HO18" s="605">
        <v>0</v>
      </c>
      <c r="HP18" s="605"/>
      <c r="HQ18" s="605">
        <v>0</v>
      </c>
      <c r="HR18" s="873"/>
      <c r="HS18" s="873"/>
      <c r="HT18" s="873"/>
      <c r="HU18" s="873"/>
      <c r="HV18" s="873"/>
      <c r="HW18" s="873"/>
      <c r="HX18" s="873"/>
      <c r="HY18" s="873"/>
      <c r="HZ18" s="873"/>
      <c r="IA18" s="873"/>
      <c r="IB18" s="873"/>
      <c r="IC18" s="873"/>
      <c r="ID18" s="873"/>
      <c r="IE18" s="873"/>
      <c r="IF18" s="873"/>
      <c r="IG18" s="873"/>
      <c r="IH18" s="873"/>
      <c r="II18" s="873"/>
      <c r="IJ18" s="873"/>
      <c r="IK18" s="873"/>
      <c r="IL18" s="873"/>
      <c r="IM18" s="873"/>
      <c r="IN18" s="873"/>
      <c r="IO18" s="873"/>
      <c r="IP18" s="873"/>
      <c r="IQ18" s="873"/>
      <c r="IR18" s="873"/>
      <c r="IS18" s="873"/>
      <c r="IT18" s="605"/>
      <c r="IU18" s="605"/>
      <c r="IV18" s="605"/>
      <c r="IW18" s="605"/>
      <c r="IX18" s="605"/>
      <c r="IY18" s="605"/>
      <c r="IZ18" s="605"/>
    </row>
    <row r="19" spans="1:260" x14ac:dyDescent="0.25">
      <c r="A19" s="605" t="s">
        <v>946</v>
      </c>
      <c r="B19" s="605">
        <v>0</v>
      </c>
      <c r="C19" s="605">
        <v>0</v>
      </c>
      <c r="D19" s="605">
        <v>0</v>
      </c>
      <c r="E19" s="605">
        <v>0</v>
      </c>
      <c r="F19" s="605">
        <v>0</v>
      </c>
      <c r="G19" s="605"/>
      <c r="H19" s="605">
        <v>0</v>
      </c>
      <c r="I19" s="605"/>
      <c r="J19" s="605"/>
      <c r="K19" s="605"/>
      <c r="L19" s="605"/>
      <c r="M19" s="605"/>
      <c r="N19" s="605"/>
      <c r="O19" s="605"/>
      <c r="P19" s="605"/>
      <c r="Q19" s="605"/>
      <c r="R19" s="605"/>
      <c r="S19" s="605"/>
      <c r="T19" s="605"/>
      <c r="U19" s="605"/>
      <c r="V19" s="605"/>
      <c r="W19" s="605"/>
      <c r="X19" s="605"/>
      <c r="Y19" s="605"/>
      <c r="Z19" s="605"/>
      <c r="AA19" s="605"/>
      <c r="AB19" s="605"/>
      <c r="AC19" s="605"/>
      <c r="AD19" s="605"/>
      <c r="AE19" s="605"/>
      <c r="AF19" s="605"/>
      <c r="AG19" s="605"/>
      <c r="AH19" s="605"/>
      <c r="AI19" s="605"/>
      <c r="AJ19" s="605"/>
      <c r="AK19" s="605"/>
      <c r="AL19" s="605"/>
      <c r="AM19" s="605"/>
      <c r="AN19" s="605"/>
      <c r="AO19" s="605"/>
      <c r="AP19" s="605"/>
      <c r="AQ19" s="605"/>
      <c r="AR19" s="878">
        <v>0</v>
      </c>
      <c r="AS19" s="878">
        <v>0</v>
      </c>
      <c r="AT19" s="878">
        <v>0</v>
      </c>
      <c r="AU19" s="878">
        <v>0</v>
      </c>
      <c r="AV19" s="878">
        <v>0</v>
      </c>
      <c r="AW19" s="878"/>
      <c r="AX19" s="878">
        <v>0</v>
      </c>
      <c r="AY19" s="605"/>
      <c r="AZ19" s="605"/>
      <c r="BA19" s="605"/>
      <c r="BB19" s="605"/>
      <c r="BC19" s="493">
        <v>0</v>
      </c>
      <c r="BD19" s="1115"/>
      <c r="BE19" s="605"/>
      <c r="BF19" s="605">
        <v>0</v>
      </c>
      <c r="BG19" s="605">
        <v>0</v>
      </c>
      <c r="BH19" s="605">
        <v>0</v>
      </c>
      <c r="BI19" s="605">
        <v>0</v>
      </c>
      <c r="BJ19" s="873">
        <v>0</v>
      </c>
      <c r="BK19" s="873"/>
      <c r="BL19" s="605">
        <v>0</v>
      </c>
      <c r="BM19" s="605">
        <v>0</v>
      </c>
      <c r="BN19" s="605">
        <v>0</v>
      </c>
      <c r="BO19" s="605">
        <v>0</v>
      </c>
      <c r="BP19" s="605">
        <v>0</v>
      </c>
      <c r="BQ19" s="605">
        <v>0</v>
      </c>
      <c r="BR19" s="605"/>
      <c r="BS19" s="605">
        <v>0</v>
      </c>
      <c r="BT19" s="605"/>
      <c r="BU19" s="605"/>
      <c r="BV19" s="605"/>
      <c r="BW19" s="605"/>
      <c r="BX19" s="605"/>
      <c r="BY19" s="605"/>
      <c r="BZ19" s="605"/>
      <c r="CA19" s="605"/>
      <c r="CB19" s="605"/>
      <c r="CC19" s="605"/>
      <c r="CD19" s="605"/>
      <c r="CE19" s="605"/>
      <c r="CF19" s="605"/>
      <c r="CG19" s="605"/>
      <c r="CH19" s="605"/>
      <c r="CI19" s="605"/>
      <c r="CJ19" s="605"/>
      <c r="CK19" s="605"/>
      <c r="CL19" s="605"/>
      <c r="CM19" s="605"/>
      <c r="CN19" s="605"/>
      <c r="CO19" s="605"/>
      <c r="CP19" s="605"/>
      <c r="CQ19" s="605"/>
      <c r="CR19" s="605"/>
      <c r="CS19" s="605"/>
      <c r="CT19" s="605"/>
      <c r="CU19" s="605"/>
      <c r="CV19" s="605"/>
      <c r="CW19" s="605"/>
      <c r="CX19" s="605"/>
      <c r="CY19" s="605"/>
      <c r="CZ19" s="605"/>
      <c r="DA19" s="605"/>
      <c r="DB19" s="605"/>
      <c r="DC19" s="605"/>
      <c r="DD19" s="605"/>
      <c r="DE19" s="605"/>
      <c r="DF19" s="605"/>
      <c r="DG19" s="605"/>
      <c r="DH19" s="605"/>
      <c r="DI19" s="605"/>
      <c r="DJ19" s="605"/>
      <c r="DK19" s="605"/>
      <c r="DL19" s="605"/>
      <c r="DM19" s="605"/>
      <c r="DN19" s="605"/>
      <c r="DO19" s="605"/>
      <c r="DP19" s="605"/>
      <c r="DQ19" s="901">
        <v>10</v>
      </c>
      <c r="DR19" s="901">
        <v>5</v>
      </c>
      <c r="DS19" s="901">
        <v>2</v>
      </c>
      <c r="DT19" s="901">
        <v>15</v>
      </c>
      <c r="DU19" s="904">
        <v>24</v>
      </c>
      <c r="DV19" s="905"/>
      <c r="DW19" s="905" t="s">
        <v>11</v>
      </c>
      <c r="DX19" s="605"/>
      <c r="DY19" s="605"/>
      <c r="DZ19" s="605"/>
      <c r="EA19" s="605"/>
      <c r="EB19" s="605"/>
      <c r="EC19" s="605"/>
      <c r="ED19" s="605"/>
      <c r="EE19" s="605"/>
      <c r="EF19" s="605"/>
      <c r="EG19" s="605"/>
      <c r="EH19" s="605"/>
      <c r="EI19" s="605"/>
      <c r="EJ19" s="605"/>
      <c r="EK19" s="605"/>
      <c r="EL19" s="605"/>
      <c r="EM19" s="605"/>
      <c r="EN19" s="605"/>
      <c r="EO19" s="605"/>
      <c r="EP19" s="605"/>
      <c r="EQ19" s="605"/>
      <c r="ER19" s="605"/>
      <c r="ES19" s="605"/>
      <c r="ET19" s="605"/>
      <c r="EU19" s="605"/>
      <c r="EV19" s="605"/>
      <c r="EW19" s="605"/>
      <c r="EX19" s="605"/>
      <c r="EY19" s="605"/>
      <c r="EZ19" s="605"/>
      <c r="FA19" s="605"/>
      <c r="FB19" s="605"/>
      <c r="FC19" s="605"/>
      <c r="FD19" s="605"/>
      <c r="FE19" s="605"/>
      <c r="FF19" s="605"/>
      <c r="FG19" s="605"/>
      <c r="FH19" s="605"/>
      <c r="FI19" s="605"/>
      <c r="FJ19" s="605"/>
      <c r="FK19" s="605"/>
      <c r="FL19" s="605"/>
      <c r="FM19" s="605"/>
      <c r="FN19" s="605"/>
      <c r="FO19" s="605"/>
      <c r="FP19" s="605"/>
      <c r="FQ19" s="605"/>
      <c r="FR19" s="605"/>
      <c r="FS19" s="605"/>
      <c r="FT19" s="605"/>
      <c r="FU19" s="605"/>
      <c r="FV19" s="605"/>
      <c r="FW19" s="605"/>
      <c r="FX19" s="605"/>
      <c r="FY19" s="605"/>
      <c r="FZ19" s="605"/>
      <c r="GA19" s="605"/>
      <c r="GB19" s="605"/>
      <c r="GC19" s="605"/>
      <c r="GD19" s="605"/>
      <c r="GE19" s="605"/>
      <c r="GF19" s="605"/>
      <c r="GG19" s="605"/>
      <c r="GH19" s="605"/>
      <c r="GI19" s="605"/>
      <c r="GJ19" s="605"/>
      <c r="GK19" s="605"/>
      <c r="GL19" s="605"/>
      <c r="GM19" s="605"/>
      <c r="GN19" s="605"/>
      <c r="GO19" s="605"/>
      <c r="GP19" s="605">
        <v>3</v>
      </c>
      <c r="GQ19" s="605">
        <v>1</v>
      </c>
      <c r="GR19" s="605">
        <v>3</v>
      </c>
      <c r="GS19" s="605">
        <v>10</v>
      </c>
      <c r="GT19" s="605">
        <v>1</v>
      </c>
      <c r="GU19" s="605"/>
      <c r="GV19" s="652">
        <v>-90</v>
      </c>
      <c r="GW19" s="873">
        <v>0</v>
      </c>
      <c r="GX19" s="873">
        <v>0</v>
      </c>
      <c r="GY19" s="873">
        <v>0</v>
      </c>
      <c r="GZ19" s="873">
        <v>0</v>
      </c>
      <c r="HA19" s="873">
        <v>0</v>
      </c>
      <c r="HB19" s="873"/>
      <c r="HC19" s="878">
        <v>0</v>
      </c>
      <c r="HD19" s="605"/>
      <c r="HE19" s="605"/>
      <c r="HF19" s="605"/>
      <c r="HG19" s="605"/>
      <c r="HH19" s="605"/>
      <c r="HI19" s="605"/>
      <c r="HJ19" s="605"/>
      <c r="HK19" s="605">
        <v>0</v>
      </c>
      <c r="HL19" s="605">
        <v>0</v>
      </c>
      <c r="HM19" s="605">
        <v>0</v>
      </c>
      <c r="HN19" s="605">
        <v>0</v>
      </c>
      <c r="HO19" s="605">
        <v>0</v>
      </c>
      <c r="HP19" s="605"/>
      <c r="HQ19" s="605">
        <v>0</v>
      </c>
      <c r="HR19" s="605"/>
      <c r="HS19" s="605"/>
      <c r="HT19" s="605"/>
      <c r="HU19" s="605"/>
      <c r="HV19" s="605"/>
      <c r="HW19" s="605"/>
      <c r="HX19" s="605"/>
      <c r="HY19" s="605"/>
      <c r="HZ19" s="605"/>
      <c r="IA19" s="605"/>
      <c r="IB19" s="605"/>
      <c r="IC19" s="605"/>
      <c r="ID19" s="605"/>
      <c r="IE19" s="605"/>
      <c r="IF19" s="605"/>
      <c r="IG19" s="605"/>
      <c r="IH19" s="605"/>
      <c r="II19" s="605"/>
      <c r="IJ19" s="605"/>
      <c r="IK19" s="605"/>
      <c r="IL19" s="605"/>
      <c r="IM19" s="605"/>
      <c r="IN19" s="605"/>
      <c r="IO19" s="605"/>
      <c r="IP19" s="605"/>
      <c r="IQ19" s="605"/>
      <c r="IR19" s="605"/>
      <c r="IS19" s="605"/>
      <c r="IT19" s="605"/>
      <c r="IU19" s="605"/>
      <c r="IV19" s="605"/>
      <c r="IW19" s="605"/>
      <c r="IX19" s="605"/>
      <c r="IY19" s="605"/>
      <c r="IZ19" s="605"/>
    </row>
    <row r="20" spans="1:260" x14ac:dyDescent="0.25">
      <c r="A20" s="605" t="s">
        <v>947</v>
      </c>
      <c r="B20" s="605">
        <v>0</v>
      </c>
      <c r="C20" s="605">
        <v>0</v>
      </c>
      <c r="D20" s="605">
        <v>0</v>
      </c>
      <c r="E20" s="605">
        <v>0</v>
      </c>
      <c r="F20" s="605">
        <v>0</v>
      </c>
      <c r="G20" s="605"/>
      <c r="H20" s="605">
        <v>0</v>
      </c>
      <c r="I20" s="605"/>
      <c r="J20" s="605"/>
      <c r="K20" s="605"/>
      <c r="L20" s="605"/>
      <c r="M20" s="605"/>
      <c r="N20" s="605"/>
      <c r="O20" s="605"/>
      <c r="P20" s="605"/>
      <c r="Q20" s="605"/>
      <c r="R20" s="605"/>
      <c r="S20" s="605"/>
      <c r="T20" s="605"/>
      <c r="U20" s="605"/>
      <c r="V20" s="605"/>
      <c r="W20" s="605"/>
      <c r="X20" s="605"/>
      <c r="Y20" s="605"/>
      <c r="Z20" s="605"/>
      <c r="AA20" s="605"/>
      <c r="AB20" s="605"/>
      <c r="AC20" s="605"/>
      <c r="AD20" s="605"/>
      <c r="AE20" s="605"/>
      <c r="AF20" s="605"/>
      <c r="AG20" s="605"/>
      <c r="AH20" s="605"/>
      <c r="AI20" s="605"/>
      <c r="AJ20" s="605"/>
      <c r="AK20" s="605"/>
      <c r="AL20" s="605"/>
      <c r="AM20" s="605"/>
      <c r="AN20" s="605"/>
      <c r="AO20" s="605"/>
      <c r="AP20" s="605"/>
      <c r="AQ20" s="605"/>
      <c r="AR20" s="878">
        <v>0</v>
      </c>
      <c r="AS20" s="878">
        <v>0</v>
      </c>
      <c r="AT20" s="878">
        <v>0</v>
      </c>
      <c r="AU20" s="878">
        <v>0</v>
      </c>
      <c r="AV20" s="878">
        <v>0</v>
      </c>
      <c r="AW20" s="878"/>
      <c r="AX20" s="878">
        <v>0</v>
      </c>
      <c r="AY20" s="605"/>
      <c r="AZ20" s="605"/>
      <c r="BA20" s="605"/>
      <c r="BB20" s="605"/>
      <c r="BC20" s="493">
        <v>0</v>
      </c>
      <c r="BD20" s="1115"/>
      <c r="BE20" s="605"/>
      <c r="BF20" s="605">
        <v>0</v>
      </c>
      <c r="BG20" s="605">
        <v>0</v>
      </c>
      <c r="BH20" s="605">
        <v>0</v>
      </c>
      <c r="BI20" s="605">
        <v>0</v>
      </c>
      <c r="BJ20" s="873">
        <v>0</v>
      </c>
      <c r="BK20" s="873"/>
      <c r="BL20" s="605">
        <v>0</v>
      </c>
      <c r="BM20" s="605">
        <v>0</v>
      </c>
      <c r="BN20" s="605">
        <v>0</v>
      </c>
      <c r="BO20" s="605">
        <v>0</v>
      </c>
      <c r="BP20" s="605">
        <v>0</v>
      </c>
      <c r="BQ20" s="605">
        <v>0</v>
      </c>
      <c r="BR20" s="605"/>
      <c r="BS20" s="605">
        <v>0</v>
      </c>
      <c r="BT20" s="605"/>
      <c r="BU20" s="605"/>
      <c r="BV20" s="605"/>
      <c r="BW20" s="605"/>
      <c r="BX20" s="605"/>
      <c r="BY20" s="605"/>
      <c r="BZ20" s="605"/>
      <c r="CA20" s="605"/>
      <c r="CB20" s="605"/>
      <c r="CC20" s="605"/>
      <c r="CD20" s="605"/>
      <c r="CE20" s="605"/>
      <c r="CF20" s="605"/>
      <c r="CG20" s="605"/>
      <c r="CH20" s="605"/>
      <c r="CI20" s="605"/>
      <c r="CJ20" s="605"/>
      <c r="CK20" s="605"/>
      <c r="CL20" s="605"/>
      <c r="CM20" s="605"/>
      <c r="CN20" s="605"/>
      <c r="CO20" s="605"/>
      <c r="CP20" s="605"/>
      <c r="CQ20" s="605"/>
      <c r="CR20" s="605"/>
      <c r="CS20" s="605"/>
      <c r="CT20" s="605"/>
      <c r="CU20" s="605"/>
      <c r="CV20" s="605"/>
      <c r="CW20" s="605"/>
      <c r="CX20" s="605"/>
      <c r="CY20" s="605"/>
      <c r="CZ20" s="605"/>
      <c r="DA20" s="605"/>
      <c r="DB20" s="605"/>
      <c r="DC20" s="605"/>
      <c r="DD20" s="605"/>
      <c r="DE20" s="605"/>
      <c r="DF20" s="605"/>
      <c r="DG20" s="605"/>
      <c r="DH20" s="605"/>
      <c r="DI20" s="605"/>
      <c r="DJ20" s="605"/>
      <c r="DK20" s="605"/>
      <c r="DL20" s="605"/>
      <c r="DM20" s="605"/>
      <c r="DN20" s="605"/>
      <c r="DO20" s="605"/>
      <c r="DP20" s="605"/>
      <c r="DQ20" s="901">
        <v>61</v>
      </c>
      <c r="DR20" s="901">
        <v>38</v>
      </c>
      <c r="DS20" s="901">
        <v>8</v>
      </c>
      <c r="DT20" s="901">
        <v>103</v>
      </c>
      <c r="DU20" s="904">
        <v>126</v>
      </c>
      <c r="DV20" s="905"/>
      <c r="DW20" s="905" t="s">
        <v>11</v>
      </c>
      <c r="DX20" s="605"/>
      <c r="DY20" s="605"/>
      <c r="DZ20" s="605"/>
      <c r="EA20" s="605"/>
      <c r="EB20" s="605"/>
      <c r="EC20" s="605"/>
      <c r="ED20" s="605"/>
      <c r="EE20" s="605"/>
      <c r="EF20" s="605"/>
      <c r="EG20" s="605"/>
      <c r="EH20" s="605"/>
      <c r="EI20" s="605"/>
      <c r="EJ20" s="605"/>
      <c r="EK20" s="605"/>
      <c r="EL20" s="605"/>
      <c r="EM20" s="605"/>
      <c r="EN20" s="605"/>
      <c r="EO20" s="605"/>
      <c r="EP20" s="605"/>
      <c r="EQ20" s="605"/>
      <c r="ER20" s="605"/>
      <c r="ES20" s="605"/>
      <c r="ET20" s="605"/>
      <c r="EU20" s="605"/>
      <c r="EV20" s="605"/>
      <c r="EW20" s="605"/>
      <c r="EX20" s="605"/>
      <c r="EY20" s="605"/>
      <c r="EZ20" s="605"/>
      <c r="FA20" s="605"/>
      <c r="FB20" s="605"/>
      <c r="FC20" s="605"/>
      <c r="FD20" s="605"/>
      <c r="FE20" s="605"/>
      <c r="FF20" s="605"/>
      <c r="FG20" s="605"/>
      <c r="FH20" s="605"/>
      <c r="FI20" s="605"/>
      <c r="FJ20" s="605"/>
      <c r="FK20" s="605"/>
      <c r="FL20" s="605"/>
      <c r="FM20" s="605"/>
      <c r="FN20" s="605"/>
      <c r="FO20" s="605"/>
      <c r="FP20" s="605"/>
      <c r="FQ20" s="605"/>
      <c r="FR20" s="605"/>
      <c r="FS20" s="605"/>
      <c r="FT20" s="605"/>
      <c r="FU20" s="605"/>
      <c r="FV20" s="605"/>
      <c r="FW20" s="605"/>
      <c r="FX20" s="605"/>
      <c r="FY20" s="605"/>
      <c r="FZ20" s="605"/>
      <c r="GA20" s="605"/>
      <c r="GB20" s="605"/>
      <c r="GC20" s="605"/>
      <c r="GD20" s="605"/>
      <c r="GE20" s="605"/>
      <c r="GF20" s="605"/>
      <c r="GG20" s="605"/>
      <c r="GH20" s="605"/>
      <c r="GI20" s="605"/>
      <c r="GJ20" s="605"/>
      <c r="GK20" s="605"/>
      <c r="GL20" s="605"/>
      <c r="GM20" s="605"/>
      <c r="GN20" s="605"/>
      <c r="GO20" s="605"/>
      <c r="GP20" s="605">
        <v>1</v>
      </c>
      <c r="GQ20" s="605">
        <v>3</v>
      </c>
      <c r="GR20" s="605">
        <v>0</v>
      </c>
      <c r="GS20" s="605">
        <v>3</v>
      </c>
      <c r="GT20" s="605">
        <v>0</v>
      </c>
      <c r="GU20" s="605"/>
      <c r="GV20" s="652">
        <v>-100</v>
      </c>
      <c r="GW20" s="873">
        <v>0</v>
      </c>
      <c r="GX20" s="873">
        <v>0</v>
      </c>
      <c r="GY20" s="873">
        <v>0</v>
      </c>
      <c r="GZ20" s="873">
        <v>0</v>
      </c>
      <c r="HA20" s="873">
        <v>0</v>
      </c>
      <c r="HB20" s="873"/>
      <c r="HC20" s="878">
        <v>0</v>
      </c>
      <c r="HD20" s="605"/>
      <c r="HE20" s="605"/>
      <c r="HF20" s="605"/>
      <c r="HG20" s="605"/>
      <c r="HH20" s="605"/>
      <c r="HI20" s="605"/>
      <c r="HJ20" s="605"/>
      <c r="HK20" s="605">
        <v>0</v>
      </c>
      <c r="HL20" s="605">
        <v>0</v>
      </c>
      <c r="HM20" s="605">
        <v>0</v>
      </c>
      <c r="HN20" s="605">
        <v>0</v>
      </c>
      <c r="HO20" s="605">
        <v>0</v>
      </c>
      <c r="HP20" s="605"/>
      <c r="HQ20" s="605">
        <v>0</v>
      </c>
      <c r="HR20" s="605"/>
      <c r="HS20" s="605"/>
      <c r="HT20" s="605"/>
      <c r="HU20" s="605"/>
      <c r="HV20" s="605"/>
      <c r="HW20" s="605"/>
      <c r="HX20" s="605"/>
      <c r="HY20" s="605"/>
      <c r="HZ20" s="605"/>
      <c r="IA20" s="605"/>
      <c r="IB20" s="605"/>
      <c r="IC20" s="605"/>
      <c r="ID20" s="605"/>
      <c r="IE20" s="605"/>
      <c r="IF20" s="605"/>
      <c r="IG20" s="605"/>
      <c r="IH20" s="605"/>
      <c r="II20" s="605"/>
      <c r="IJ20" s="605"/>
      <c r="IK20" s="605"/>
      <c r="IL20" s="605"/>
      <c r="IM20" s="605"/>
      <c r="IN20" s="605"/>
      <c r="IO20" s="605"/>
      <c r="IP20" s="605"/>
      <c r="IQ20" s="605"/>
      <c r="IR20" s="605"/>
      <c r="IS20" s="605"/>
      <c r="IT20" s="605"/>
      <c r="IU20" s="605"/>
      <c r="IV20" s="605"/>
      <c r="IW20" s="605"/>
      <c r="IX20" s="605"/>
      <c r="IY20" s="605"/>
      <c r="IZ20" s="605"/>
    </row>
    <row r="21" spans="1:260" x14ac:dyDescent="0.25">
      <c r="A21" s="605" t="s">
        <v>948</v>
      </c>
      <c r="B21" s="605">
        <v>0</v>
      </c>
      <c r="C21" s="605">
        <v>0</v>
      </c>
      <c r="D21" s="605">
        <v>0</v>
      </c>
      <c r="E21" s="605">
        <v>0</v>
      </c>
      <c r="F21" s="605">
        <v>0</v>
      </c>
      <c r="G21" s="605"/>
      <c r="H21" s="605">
        <v>0</v>
      </c>
      <c r="I21" s="605"/>
      <c r="J21" s="605"/>
      <c r="K21" s="605"/>
      <c r="L21" s="605"/>
      <c r="M21" s="605"/>
      <c r="N21" s="605"/>
      <c r="O21" s="605"/>
      <c r="P21" s="605"/>
      <c r="Q21" s="605"/>
      <c r="R21" s="605"/>
      <c r="S21" s="605"/>
      <c r="T21" s="605"/>
      <c r="U21" s="605"/>
      <c r="V21" s="605"/>
      <c r="W21" s="605"/>
      <c r="X21" s="605"/>
      <c r="Y21" s="605"/>
      <c r="Z21" s="605"/>
      <c r="AA21" s="605"/>
      <c r="AB21" s="605"/>
      <c r="AC21" s="605"/>
      <c r="AD21" s="605"/>
      <c r="AE21" s="605"/>
      <c r="AF21" s="605"/>
      <c r="AG21" s="605"/>
      <c r="AH21" s="605"/>
      <c r="AI21" s="605"/>
      <c r="AJ21" s="605"/>
      <c r="AK21" s="605"/>
      <c r="AL21" s="605"/>
      <c r="AM21" s="605"/>
      <c r="AN21" s="605"/>
      <c r="AO21" s="605"/>
      <c r="AP21" s="605"/>
      <c r="AQ21" s="605"/>
      <c r="AR21" s="878">
        <v>0</v>
      </c>
      <c r="AS21" s="878">
        <v>0</v>
      </c>
      <c r="AT21" s="878">
        <v>0</v>
      </c>
      <c r="AU21" s="878">
        <v>0</v>
      </c>
      <c r="AV21" s="878">
        <v>0</v>
      </c>
      <c r="AW21" s="878"/>
      <c r="AX21" s="878">
        <v>0</v>
      </c>
      <c r="AY21" s="605"/>
      <c r="AZ21" s="605"/>
      <c r="BA21" s="605"/>
      <c r="BB21" s="605"/>
      <c r="BC21" s="493">
        <v>0</v>
      </c>
      <c r="BD21" s="1115"/>
      <c r="BE21" s="605"/>
      <c r="BF21" s="605">
        <v>0</v>
      </c>
      <c r="BG21" s="605">
        <v>0</v>
      </c>
      <c r="BH21" s="605">
        <v>0</v>
      </c>
      <c r="BI21" s="605">
        <v>0</v>
      </c>
      <c r="BJ21" s="873">
        <v>0</v>
      </c>
      <c r="BK21" s="873"/>
      <c r="BL21" s="605">
        <v>0</v>
      </c>
      <c r="BM21" s="605">
        <v>0</v>
      </c>
      <c r="BN21" s="605">
        <v>0</v>
      </c>
      <c r="BO21" s="605">
        <v>0</v>
      </c>
      <c r="BP21" s="605">
        <v>0</v>
      </c>
      <c r="BQ21" s="605">
        <v>0</v>
      </c>
      <c r="BR21" s="605"/>
      <c r="BS21" s="605">
        <v>0</v>
      </c>
      <c r="BT21" s="605"/>
      <c r="BU21" s="605"/>
      <c r="BV21" s="605"/>
      <c r="BW21" s="605"/>
      <c r="BX21" s="605"/>
      <c r="BY21" s="605"/>
      <c r="BZ21" s="605"/>
      <c r="CA21" s="605"/>
      <c r="CB21" s="605"/>
      <c r="CC21" s="605"/>
      <c r="CD21" s="605"/>
      <c r="CE21" s="605"/>
      <c r="CF21" s="605"/>
      <c r="CG21" s="605"/>
      <c r="CH21" s="605"/>
      <c r="CI21" s="605"/>
      <c r="CJ21" s="605"/>
      <c r="CK21" s="605"/>
      <c r="CL21" s="605"/>
      <c r="CM21" s="605"/>
      <c r="CN21" s="605"/>
      <c r="CO21" s="605"/>
      <c r="CP21" s="605"/>
      <c r="CQ21" s="605"/>
      <c r="CR21" s="605"/>
      <c r="CS21" s="605"/>
      <c r="CT21" s="605"/>
      <c r="CU21" s="605"/>
      <c r="CV21" s="605"/>
      <c r="CW21" s="605"/>
      <c r="CX21" s="605"/>
      <c r="CY21" s="605"/>
      <c r="CZ21" s="605"/>
      <c r="DA21" s="605"/>
      <c r="DB21" s="605"/>
      <c r="DC21" s="605"/>
      <c r="DD21" s="605"/>
      <c r="DE21" s="605"/>
      <c r="DF21" s="605"/>
      <c r="DG21" s="605"/>
      <c r="DH21" s="605"/>
      <c r="DI21" s="605"/>
      <c r="DJ21" s="605"/>
      <c r="DK21" s="605"/>
      <c r="DL21" s="605"/>
      <c r="DM21" s="605"/>
      <c r="DN21" s="605"/>
      <c r="DO21" s="605"/>
      <c r="DP21" s="605"/>
      <c r="DQ21" s="901">
        <v>29</v>
      </c>
      <c r="DR21" s="901">
        <v>12</v>
      </c>
      <c r="DS21" s="901">
        <v>7</v>
      </c>
      <c r="DT21" s="901">
        <v>37</v>
      </c>
      <c r="DU21" s="904">
        <v>29</v>
      </c>
      <c r="DV21" s="905"/>
      <c r="DW21" s="905" t="s">
        <v>11</v>
      </c>
      <c r="DX21" s="605"/>
      <c r="DY21" s="605"/>
      <c r="DZ21" s="605"/>
      <c r="EA21" s="605"/>
      <c r="EB21" s="605"/>
      <c r="EC21" s="605"/>
      <c r="ED21" s="605"/>
      <c r="EE21" s="605"/>
      <c r="EF21" s="605"/>
      <c r="EG21" s="605"/>
      <c r="EH21" s="605"/>
      <c r="EI21" s="605"/>
      <c r="EJ21" s="605"/>
      <c r="EK21" s="605"/>
      <c r="EL21" s="605"/>
      <c r="EM21" s="605"/>
      <c r="EN21" s="605"/>
      <c r="EO21" s="605"/>
      <c r="EP21" s="605"/>
      <c r="EQ21" s="605"/>
      <c r="ER21" s="605"/>
      <c r="ES21" s="605"/>
      <c r="ET21" s="605"/>
      <c r="EU21" s="605"/>
      <c r="EV21" s="605"/>
      <c r="EW21" s="605"/>
      <c r="EX21" s="605"/>
      <c r="EY21" s="605"/>
      <c r="EZ21" s="605"/>
      <c r="FA21" s="605"/>
      <c r="FB21" s="605"/>
      <c r="FC21" s="605"/>
      <c r="FD21" s="605"/>
      <c r="FE21" s="605"/>
      <c r="FF21" s="605"/>
      <c r="FG21" s="605"/>
      <c r="FH21" s="605"/>
      <c r="FI21" s="605"/>
      <c r="FJ21" s="605"/>
      <c r="FK21" s="605"/>
      <c r="FL21" s="605"/>
      <c r="FM21" s="605"/>
      <c r="FN21" s="605"/>
      <c r="FO21" s="605"/>
      <c r="FP21" s="605"/>
      <c r="FQ21" s="605"/>
      <c r="FR21" s="605"/>
      <c r="FS21" s="605"/>
      <c r="FT21" s="605"/>
      <c r="FU21" s="605"/>
      <c r="FV21" s="605"/>
      <c r="FW21" s="605"/>
      <c r="FX21" s="605"/>
      <c r="FY21" s="605"/>
      <c r="FZ21" s="605"/>
      <c r="GA21" s="605"/>
      <c r="GB21" s="605"/>
      <c r="GC21" s="605"/>
      <c r="GD21" s="605"/>
      <c r="GE21" s="605"/>
      <c r="GF21" s="605"/>
      <c r="GG21" s="605"/>
      <c r="GH21" s="605"/>
      <c r="GI21" s="605"/>
      <c r="GJ21" s="605"/>
      <c r="GK21" s="605"/>
      <c r="GL21" s="605"/>
      <c r="GM21" s="605"/>
      <c r="GN21" s="605"/>
      <c r="GO21" s="605"/>
      <c r="GP21" s="605">
        <v>15</v>
      </c>
      <c r="GQ21" s="605">
        <v>11</v>
      </c>
      <c r="GR21" s="605">
        <v>21</v>
      </c>
      <c r="GS21" s="605">
        <v>14</v>
      </c>
      <c r="GT21" s="605">
        <v>18</v>
      </c>
      <c r="GU21" s="605"/>
      <c r="GV21" s="652">
        <v>28.6</v>
      </c>
      <c r="GW21" s="873">
        <v>0</v>
      </c>
      <c r="GX21" s="873">
        <v>0</v>
      </c>
      <c r="GY21" s="873">
        <v>0</v>
      </c>
      <c r="GZ21" s="873">
        <v>0</v>
      </c>
      <c r="HA21" s="873">
        <v>0</v>
      </c>
      <c r="HB21" s="873"/>
      <c r="HC21" s="878">
        <v>0</v>
      </c>
      <c r="HD21" s="605"/>
      <c r="HE21" s="605"/>
      <c r="HF21" s="605"/>
      <c r="HG21" s="605"/>
      <c r="HH21" s="605"/>
      <c r="HI21" s="605"/>
      <c r="HJ21" s="605"/>
      <c r="HK21" s="605">
        <v>0</v>
      </c>
      <c r="HL21" s="605">
        <v>0</v>
      </c>
      <c r="HM21" s="605">
        <v>0</v>
      </c>
      <c r="HN21" s="605">
        <v>0</v>
      </c>
      <c r="HO21" s="605">
        <v>0</v>
      </c>
      <c r="HP21" s="605"/>
      <c r="HQ21" s="605">
        <v>0</v>
      </c>
      <c r="HR21" s="605"/>
      <c r="HS21" s="605"/>
      <c r="HT21" s="605"/>
      <c r="HU21" s="605"/>
      <c r="HV21" s="605"/>
      <c r="HW21" s="605"/>
      <c r="HX21" s="605"/>
      <c r="HY21" s="605"/>
      <c r="HZ21" s="605"/>
      <c r="IA21" s="605"/>
      <c r="IB21" s="605"/>
      <c r="IC21" s="605"/>
      <c r="ID21" s="605"/>
      <c r="IE21" s="605"/>
      <c r="IF21" s="605"/>
      <c r="IG21" s="605"/>
      <c r="IH21" s="605"/>
      <c r="II21" s="605"/>
      <c r="IJ21" s="605"/>
      <c r="IK21" s="605"/>
      <c r="IL21" s="605"/>
      <c r="IM21" s="605"/>
      <c r="IN21" s="605"/>
      <c r="IO21" s="605"/>
      <c r="IP21" s="605"/>
      <c r="IQ21" s="605"/>
      <c r="IR21" s="605"/>
      <c r="IS21" s="605"/>
      <c r="IT21" s="605"/>
      <c r="IU21" s="605"/>
      <c r="IV21" s="605"/>
      <c r="IW21" s="605"/>
      <c r="IX21" s="605"/>
      <c r="IY21" s="605"/>
      <c r="IZ21" s="605"/>
    </row>
    <row r="22" spans="1:260" x14ac:dyDescent="0.25">
      <c r="A22" s="605" t="s">
        <v>949</v>
      </c>
      <c r="B22" s="605">
        <v>0</v>
      </c>
      <c r="C22" s="605">
        <v>0</v>
      </c>
      <c r="D22" s="605">
        <v>0</v>
      </c>
      <c r="E22" s="605">
        <v>0</v>
      </c>
      <c r="F22" s="605">
        <v>0</v>
      </c>
      <c r="G22" s="605"/>
      <c r="H22" s="605">
        <v>0</v>
      </c>
      <c r="I22" s="605"/>
      <c r="J22" s="605"/>
      <c r="K22" s="605"/>
      <c r="L22" s="605"/>
      <c r="M22" s="605"/>
      <c r="N22" s="605"/>
      <c r="O22" s="605"/>
      <c r="P22" s="605"/>
      <c r="Q22" s="605"/>
      <c r="R22" s="605"/>
      <c r="S22" s="605"/>
      <c r="T22" s="605"/>
      <c r="U22" s="605"/>
      <c r="V22" s="605"/>
      <c r="W22" s="605"/>
      <c r="X22" s="605"/>
      <c r="Y22" s="605"/>
      <c r="Z22" s="605"/>
      <c r="AA22" s="605"/>
      <c r="AB22" s="605"/>
      <c r="AC22" s="605"/>
      <c r="AD22" s="605"/>
      <c r="AE22" s="605"/>
      <c r="AF22" s="605"/>
      <c r="AG22" s="605"/>
      <c r="AH22" s="605"/>
      <c r="AI22" s="605"/>
      <c r="AJ22" s="605"/>
      <c r="AK22" s="605"/>
      <c r="AL22" s="605"/>
      <c r="AM22" s="605"/>
      <c r="AN22" s="605"/>
      <c r="AO22" s="605"/>
      <c r="AP22" s="605"/>
      <c r="AQ22" s="605"/>
      <c r="AR22" s="878"/>
      <c r="AS22" s="878"/>
      <c r="AT22" s="878"/>
      <c r="AU22" s="878"/>
      <c r="AV22" s="878">
        <v>0</v>
      </c>
      <c r="AW22" s="878"/>
      <c r="AX22" s="878"/>
      <c r="AY22" s="605"/>
      <c r="AZ22" s="605"/>
      <c r="BA22" s="605"/>
      <c r="BB22" s="605"/>
      <c r="BC22" s="493">
        <v>0</v>
      </c>
      <c r="BD22" s="1115"/>
      <c r="BE22" s="605"/>
      <c r="BF22" s="605">
        <v>0</v>
      </c>
      <c r="BG22" s="605">
        <v>0</v>
      </c>
      <c r="BH22" s="605">
        <v>0</v>
      </c>
      <c r="BI22" s="605">
        <v>0</v>
      </c>
      <c r="BJ22" s="873">
        <v>0</v>
      </c>
      <c r="BK22" s="873"/>
      <c r="BL22" s="605">
        <v>0</v>
      </c>
      <c r="BM22" s="605">
        <v>0</v>
      </c>
      <c r="BN22" s="605">
        <v>0</v>
      </c>
      <c r="BO22" s="605">
        <v>0</v>
      </c>
      <c r="BP22" s="605">
        <v>0</v>
      </c>
      <c r="BQ22" s="605">
        <v>0</v>
      </c>
      <c r="BR22" s="605"/>
      <c r="BS22" s="605">
        <v>0</v>
      </c>
      <c r="BT22" s="605"/>
      <c r="BU22" s="605"/>
      <c r="BV22" s="605"/>
      <c r="BW22" s="605"/>
      <c r="BX22" s="605"/>
      <c r="BY22" s="605"/>
      <c r="BZ22" s="605"/>
      <c r="CA22" s="605"/>
      <c r="CB22" s="605"/>
      <c r="CC22" s="605"/>
      <c r="CD22" s="605"/>
      <c r="CE22" s="605"/>
      <c r="CF22" s="605"/>
      <c r="CG22" s="605"/>
      <c r="CH22" s="605"/>
      <c r="CI22" s="605"/>
      <c r="CJ22" s="605"/>
      <c r="CK22" s="605"/>
      <c r="CL22" s="605"/>
      <c r="CM22" s="605"/>
      <c r="CN22" s="605"/>
      <c r="CO22" s="605"/>
      <c r="CP22" s="605"/>
      <c r="CQ22" s="605"/>
      <c r="CR22" s="605"/>
      <c r="CS22" s="605"/>
      <c r="CT22" s="605"/>
      <c r="CU22" s="605"/>
      <c r="CV22" s="605"/>
      <c r="CW22" s="605"/>
      <c r="CX22" s="605"/>
      <c r="CY22" s="605"/>
      <c r="CZ22" s="605"/>
      <c r="DA22" s="605"/>
      <c r="DB22" s="605"/>
      <c r="DC22" s="605"/>
      <c r="DD22" s="605"/>
      <c r="DE22" s="605"/>
      <c r="DF22" s="605"/>
      <c r="DG22" s="605"/>
      <c r="DH22" s="605"/>
      <c r="DI22" s="605"/>
      <c r="DJ22" s="605"/>
      <c r="DK22" s="605"/>
      <c r="DL22" s="605"/>
      <c r="DM22" s="605"/>
      <c r="DN22" s="605"/>
      <c r="DO22" s="605"/>
      <c r="DP22" s="605"/>
      <c r="DQ22" s="901">
        <v>34</v>
      </c>
      <c r="DR22" s="901">
        <v>13</v>
      </c>
      <c r="DS22" s="901">
        <v>13</v>
      </c>
      <c r="DT22" s="901">
        <v>42</v>
      </c>
      <c r="DU22" s="904">
        <v>40</v>
      </c>
      <c r="DV22" s="905"/>
      <c r="DW22" s="905" t="s">
        <v>11</v>
      </c>
      <c r="DX22" s="605"/>
      <c r="DY22" s="605"/>
      <c r="DZ22" s="605"/>
      <c r="EA22" s="605"/>
      <c r="EB22" s="605"/>
      <c r="EC22" s="605"/>
      <c r="ED22" s="605"/>
      <c r="EE22" s="605"/>
      <c r="EF22" s="605"/>
      <c r="EG22" s="605"/>
      <c r="EH22" s="605"/>
      <c r="EI22" s="605"/>
      <c r="EJ22" s="605"/>
      <c r="EK22" s="605"/>
      <c r="EL22" s="605"/>
      <c r="EM22" s="605"/>
      <c r="EN22" s="605"/>
      <c r="EO22" s="605"/>
      <c r="EP22" s="605"/>
      <c r="EQ22" s="605"/>
      <c r="ER22" s="605"/>
      <c r="ES22" s="605"/>
      <c r="ET22" s="605"/>
      <c r="EU22" s="605"/>
      <c r="EV22" s="605"/>
      <c r="EW22" s="605"/>
      <c r="EX22" s="605"/>
      <c r="EY22" s="605"/>
      <c r="EZ22" s="605"/>
      <c r="FA22" s="605"/>
      <c r="FB22" s="605"/>
      <c r="FC22" s="605"/>
      <c r="FD22" s="605"/>
      <c r="FE22" s="605"/>
      <c r="FF22" s="605"/>
      <c r="FG22" s="605"/>
      <c r="FH22" s="605"/>
      <c r="FI22" s="605"/>
      <c r="FJ22" s="605"/>
      <c r="FK22" s="605"/>
      <c r="FL22" s="605"/>
      <c r="FM22" s="605"/>
      <c r="FN22" s="605"/>
      <c r="FO22" s="605"/>
      <c r="FP22" s="605"/>
      <c r="FQ22" s="605"/>
      <c r="FR22" s="605"/>
      <c r="FS22" s="605"/>
      <c r="FT22" s="605"/>
      <c r="FU22" s="605"/>
      <c r="FV22" s="605"/>
      <c r="FW22" s="605"/>
      <c r="FX22" s="605"/>
      <c r="FY22" s="605"/>
      <c r="FZ22" s="605"/>
      <c r="GA22" s="605"/>
      <c r="GB22" s="605"/>
      <c r="GC22" s="605"/>
      <c r="GD22" s="605"/>
      <c r="GE22" s="605"/>
      <c r="GF22" s="605"/>
      <c r="GG22" s="605"/>
      <c r="GH22" s="605"/>
      <c r="GI22" s="605"/>
      <c r="GJ22" s="605"/>
      <c r="GK22" s="605"/>
      <c r="GL22" s="605"/>
      <c r="GM22" s="605"/>
      <c r="GN22" s="605"/>
      <c r="GO22" s="605"/>
      <c r="GP22" s="605">
        <v>0</v>
      </c>
      <c r="GQ22" s="605">
        <v>0</v>
      </c>
      <c r="GR22" s="605">
        <v>0</v>
      </c>
      <c r="GS22" s="605">
        <v>2</v>
      </c>
      <c r="GT22" s="605">
        <v>0</v>
      </c>
      <c r="GU22" s="605"/>
      <c r="GV22" s="652">
        <v>-100</v>
      </c>
      <c r="GW22" s="873">
        <v>0</v>
      </c>
      <c r="GX22" s="873">
        <v>0</v>
      </c>
      <c r="GY22" s="873">
        <v>0</v>
      </c>
      <c r="GZ22" s="873">
        <v>0</v>
      </c>
      <c r="HA22" s="873">
        <v>0</v>
      </c>
      <c r="HB22" s="873"/>
      <c r="HC22" s="878">
        <v>0</v>
      </c>
      <c r="HD22" s="605"/>
      <c r="HE22" s="605"/>
      <c r="HF22" s="605"/>
      <c r="HG22" s="605"/>
      <c r="HH22" s="605"/>
      <c r="HI22" s="605"/>
      <c r="HJ22" s="605"/>
      <c r="HK22" s="605">
        <v>0</v>
      </c>
      <c r="HL22" s="605">
        <v>0</v>
      </c>
      <c r="HM22" s="605">
        <v>0</v>
      </c>
      <c r="HN22" s="605">
        <v>0</v>
      </c>
      <c r="HO22" s="605">
        <v>0</v>
      </c>
      <c r="HP22" s="605"/>
      <c r="HQ22" s="605">
        <v>0</v>
      </c>
      <c r="HR22" s="605"/>
      <c r="HS22" s="605"/>
      <c r="HT22" s="605"/>
      <c r="HU22" s="605"/>
      <c r="HV22" s="605"/>
      <c r="HW22" s="605"/>
      <c r="HX22" s="605"/>
      <c r="HY22" s="605"/>
      <c r="HZ22" s="605"/>
      <c r="IA22" s="605"/>
      <c r="IB22" s="605"/>
      <c r="IC22" s="605"/>
      <c r="ID22" s="605"/>
      <c r="IE22" s="605"/>
      <c r="IF22" s="605"/>
      <c r="IG22" s="605"/>
      <c r="IH22" s="605"/>
      <c r="II22" s="605"/>
      <c r="IJ22" s="605"/>
      <c r="IK22" s="605"/>
      <c r="IL22" s="605"/>
      <c r="IM22" s="605"/>
      <c r="IN22" s="605"/>
      <c r="IO22" s="605"/>
      <c r="IP22" s="605"/>
      <c r="IQ22" s="605"/>
      <c r="IR22" s="605"/>
      <c r="IS22" s="605"/>
      <c r="IT22" s="605"/>
      <c r="IU22" s="605"/>
      <c r="IV22" s="605"/>
      <c r="IW22" s="605"/>
      <c r="IX22" s="605"/>
      <c r="IY22" s="605"/>
      <c r="IZ22" s="605"/>
    </row>
    <row r="23" spans="1:260" x14ac:dyDescent="0.25">
      <c r="A23" s="605" t="s">
        <v>950</v>
      </c>
      <c r="B23" s="605">
        <v>0</v>
      </c>
      <c r="C23" s="605">
        <v>0</v>
      </c>
      <c r="D23" s="605">
        <v>0</v>
      </c>
      <c r="E23" s="605">
        <v>0</v>
      </c>
      <c r="F23" s="605">
        <v>0</v>
      </c>
      <c r="G23" s="605"/>
      <c r="H23" s="605">
        <v>0</v>
      </c>
      <c r="I23" s="605"/>
      <c r="J23" s="605"/>
      <c r="K23" s="605"/>
      <c r="L23" s="605"/>
      <c r="M23" s="605"/>
      <c r="N23" s="605"/>
      <c r="O23" s="605"/>
      <c r="P23" s="605"/>
      <c r="Q23" s="605"/>
      <c r="R23" s="605"/>
      <c r="S23" s="605"/>
      <c r="T23" s="605"/>
      <c r="U23" s="605"/>
      <c r="V23" s="605"/>
      <c r="W23" s="605"/>
      <c r="X23" s="605"/>
      <c r="Y23" s="605"/>
      <c r="Z23" s="605"/>
      <c r="AA23" s="605"/>
      <c r="AB23" s="605"/>
      <c r="AC23" s="605"/>
      <c r="AD23" s="605"/>
      <c r="AE23" s="605"/>
      <c r="AF23" s="605"/>
      <c r="AG23" s="605"/>
      <c r="AH23" s="605"/>
      <c r="AI23" s="605"/>
      <c r="AJ23" s="605"/>
      <c r="AK23" s="605"/>
      <c r="AL23" s="605"/>
      <c r="AM23" s="605"/>
      <c r="AN23" s="605"/>
      <c r="AO23" s="605"/>
      <c r="AP23" s="605"/>
      <c r="AQ23" s="605"/>
      <c r="AR23" s="605"/>
      <c r="AS23" s="605"/>
      <c r="AT23" s="605"/>
      <c r="AU23" s="605"/>
      <c r="AV23" s="878">
        <v>0</v>
      </c>
      <c r="AW23" s="878"/>
      <c r="AX23" s="605"/>
      <c r="AY23" s="605"/>
      <c r="AZ23" s="605"/>
      <c r="BA23" s="605"/>
      <c r="BB23" s="605"/>
      <c r="BC23" s="493">
        <v>0</v>
      </c>
      <c r="BD23" s="1115"/>
      <c r="BE23" s="605"/>
      <c r="BF23" s="605">
        <v>0</v>
      </c>
      <c r="BG23" s="605">
        <v>0</v>
      </c>
      <c r="BH23" s="605">
        <v>0</v>
      </c>
      <c r="BI23" s="605">
        <v>0</v>
      </c>
      <c r="BJ23" s="873">
        <v>0</v>
      </c>
      <c r="BK23" s="873"/>
      <c r="BL23" s="605">
        <v>0</v>
      </c>
      <c r="BM23" s="605">
        <v>0</v>
      </c>
      <c r="BN23" s="605">
        <v>0</v>
      </c>
      <c r="BO23" s="605">
        <v>0</v>
      </c>
      <c r="BP23" s="605">
        <v>0</v>
      </c>
      <c r="BQ23" s="605">
        <v>0</v>
      </c>
      <c r="BR23" s="605"/>
      <c r="BS23" s="605">
        <v>0</v>
      </c>
      <c r="BT23" s="605"/>
      <c r="BU23" s="605"/>
      <c r="BV23" s="605"/>
      <c r="BW23" s="605"/>
      <c r="BX23" s="605"/>
      <c r="BY23" s="605"/>
      <c r="BZ23" s="605"/>
      <c r="CA23" s="605"/>
      <c r="CB23" s="605"/>
      <c r="CC23" s="605"/>
      <c r="CD23" s="605"/>
      <c r="CE23" s="605"/>
      <c r="CF23" s="605"/>
      <c r="CG23" s="605"/>
      <c r="CH23" s="605"/>
      <c r="CI23" s="605"/>
      <c r="CJ23" s="605"/>
      <c r="CK23" s="605"/>
      <c r="CL23" s="605"/>
      <c r="CM23" s="605"/>
      <c r="CN23" s="605"/>
      <c r="CO23" s="605"/>
      <c r="CP23" s="605"/>
      <c r="CQ23" s="605"/>
      <c r="CR23" s="605"/>
      <c r="CS23" s="605"/>
      <c r="CT23" s="605"/>
      <c r="CU23" s="605"/>
      <c r="CV23" s="605"/>
      <c r="CW23" s="605"/>
      <c r="CX23" s="605"/>
      <c r="CY23" s="605"/>
      <c r="CZ23" s="605"/>
      <c r="DA23" s="605"/>
      <c r="DB23" s="605"/>
      <c r="DC23" s="605"/>
      <c r="DD23" s="605"/>
      <c r="DE23" s="605"/>
      <c r="DF23" s="605"/>
      <c r="DG23" s="605"/>
      <c r="DH23" s="605"/>
      <c r="DI23" s="605"/>
      <c r="DJ23" s="605"/>
      <c r="DK23" s="605"/>
      <c r="DL23" s="605"/>
      <c r="DM23" s="605"/>
      <c r="DN23" s="605"/>
      <c r="DO23" s="605"/>
      <c r="DP23" s="605"/>
      <c r="DQ23" s="901">
        <v>3</v>
      </c>
      <c r="DR23" s="901">
        <v>4</v>
      </c>
      <c r="DS23" s="901">
        <v>0</v>
      </c>
      <c r="DT23" s="901">
        <v>1</v>
      </c>
      <c r="DU23" s="904">
        <v>5</v>
      </c>
      <c r="DV23" s="905"/>
      <c r="DW23" s="905" t="s">
        <v>11</v>
      </c>
      <c r="DX23" s="605"/>
      <c r="DY23" s="605"/>
      <c r="DZ23" s="605"/>
      <c r="EA23" s="605"/>
      <c r="EB23" s="605"/>
      <c r="EC23" s="605"/>
      <c r="ED23" s="605"/>
      <c r="EE23" s="605"/>
      <c r="EF23" s="605"/>
      <c r="EG23" s="605"/>
      <c r="EH23" s="605"/>
      <c r="EI23" s="605"/>
      <c r="EJ23" s="605"/>
      <c r="EK23" s="605"/>
      <c r="EL23" s="605"/>
      <c r="EM23" s="605"/>
      <c r="EN23" s="605"/>
      <c r="EO23" s="605"/>
      <c r="EP23" s="605"/>
      <c r="EQ23" s="605"/>
      <c r="ER23" s="605"/>
      <c r="ES23" s="605"/>
      <c r="ET23" s="605"/>
      <c r="EU23" s="605"/>
      <c r="EV23" s="605"/>
      <c r="EW23" s="605"/>
      <c r="EX23" s="605"/>
      <c r="EY23" s="605"/>
      <c r="EZ23" s="605"/>
      <c r="FA23" s="605"/>
      <c r="FB23" s="605"/>
      <c r="FC23" s="605"/>
      <c r="FD23" s="605"/>
      <c r="FE23" s="605"/>
      <c r="FF23" s="605"/>
      <c r="FG23" s="605"/>
      <c r="FH23" s="605"/>
      <c r="FI23" s="605"/>
      <c r="FJ23" s="605"/>
      <c r="FK23" s="605"/>
      <c r="FL23" s="605"/>
      <c r="FM23" s="605"/>
      <c r="FN23" s="605"/>
      <c r="FO23" s="605"/>
      <c r="FP23" s="605"/>
      <c r="FQ23" s="605"/>
      <c r="FR23" s="605"/>
      <c r="FS23" s="605"/>
      <c r="FT23" s="605"/>
      <c r="FU23" s="605"/>
      <c r="FV23" s="605"/>
      <c r="FW23" s="605"/>
      <c r="FX23" s="605"/>
      <c r="FY23" s="605"/>
      <c r="FZ23" s="605"/>
      <c r="GA23" s="605"/>
      <c r="GB23" s="605"/>
      <c r="GC23" s="605"/>
      <c r="GD23" s="605"/>
      <c r="GE23" s="605"/>
      <c r="GF23" s="605"/>
      <c r="GG23" s="605"/>
      <c r="GH23" s="605"/>
      <c r="GI23" s="605"/>
      <c r="GJ23" s="605"/>
      <c r="GK23" s="605"/>
      <c r="GL23" s="605"/>
      <c r="GM23" s="605"/>
      <c r="GN23" s="605"/>
      <c r="GO23" s="605"/>
      <c r="GP23" s="605">
        <v>6</v>
      </c>
      <c r="GQ23" s="605">
        <v>1</v>
      </c>
      <c r="GR23" s="605">
        <v>0</v>
      </c>
      <c r="GS23" s="605">
        <v>1</v>
      </c>
      <c r="GT23" s="605">
        <v>0</v>
      </c>
      <c r="GU23" s="605"/>
      <c r="GV23" s="652">
        <v>-100</v>
      </c>
      <c r="GW23" s="873">
        <v>0</v>
      </c>
      <c r="GX23" s="873">
        <v>0</v>
      </c>
      <c r="GY23" s="873">
        <v>0</v>
      </c>
      <c r="GZ23" s="873">
        <v>0</v>
      </c>
      <c r="HA23" s="873">
        <v>0</v>
      </c>
      <c r="HB23" s="873"/>
      <c r="HC23" s="878">
        <v>0</v>
      </c>
      <c r="HD23" s="605"/>
      <c r="HE23" s="605"/>
      <c r="HF23" s="605"/>
      <c r="HG23" s="605"/>
      <c r="HH23" s="605"/>
      <c r="HI23" s="605"/>
      <c r="HJ23" s="605"/>
      <c r="HK23" s="605">
        <v>0</v>
      </c>
      <c r="HL23" s="605">
        <v>0</v>
      </c>
      <c r="HM23" s="605">
        <v>0</v>
      </c>
      <c r="HN23" s="605">
        <v>0</v>
      </c>
      <c r="HO23" s="605">
        <v>0</v>
      </c>
      <c r="HP23" s="605"/>
      <c r="HQ23" s="605">
        <v>0</v>
      </c>
      <c r="HR23" s="605"/>
      <c r="HS23" s="605"/>
      <c r="HT23" s="605"/>
      <c r="HU23" s="605"/>
      <c r="HV23" s="605"/>
      <c r="HW23" s="605"/>
      <c r="HX23" s="605"/>
      <c r="HY23" s="605"/>
      <c r="HZ23" s="605"/>
      <c r="IA23" s="605"/>
      <c r="IB23" s="605"/>
      <c r="IC23" s="605"/>
      <c r="ID23" s="605"/>
      <c r="IE23" s="605"/>
      <c r="IF23" s="605"/>
      <c r="IG23" s="605"/>
      <c r="IH23" s="605"/>
      <c r="II23" s="605"/>
      <c r="IJ23" s="605"/>
      <c r="IK23" s="605"/>
      <c r="IL23" s="605"/>
      <c r="IM23" s="605"/>
      <c r="IN23" s="605"/>
      <c r="IO23" s="605"/>
      <c r="IP23" s="605"/>
      <c r="IQ23" s="605"/>
      <c r="IR23" s="605"/>
      <c r="IS23" s="605"/>
      <c r="IT23" s="605"/>
      <c r="IU23" s="605"/>
      <c r="IV23" s="605"/>
      <c r="IW23" s="605"/>
      <c r="IX23" s="605"/>
      <c r="IY23" s="605"/>
      <c r="IZ23" s="605"/>
    </row>
    <row r="24" spans="1:260" x14ac:dyDescent="0.25">
      <c r="A24" s="605" t="s">
        <v>951</v>
      </c>
      <c r="B24" s="605">
        <v>0</v>
      </c>
      <c r="C24" s="605">
        <v>0</v>
      </c>
      <c r="D24" s="605">
        <v>0</v>
      </c>
      <c r="E24" s="605">
        <v>0</v>
      </c>
      <c r="F24" s="605">
        <v>0</v>
      </c>
      <c r="G24" s="605"/>
      <c r="H24" s="605">
        <v>0</v>
      </c>
      <c r="I24" s="605"/>
      <c r="J24" s="605"/>
      <c r="K24" s="605"/>
      <c r="L24" s="605"/>
      <c r="M24" s="605"/>
      <c r="N24" s="605"/>
      <c r="O24" s="605"/>
      <c r="P24" s="605"/>
      <c r="Q24" s="605"/>
      <c r="R24" s="605"/>
      <c r="S24" s="605"/>
      <c r="T24" s="605"/>
      <c r="U24" s="605"/>
      <c r="V24" s="605"/>
      <c r="W24" s="605"/>
      <c r="X24" s="605"/>
      <c r="Y24" s="605"/>
      <c r="Z24" s="605"/>
      <c r="AA24" s="605"/>
      <c r="AB24" s="605"/>
      <c r="AC24" s="605"/>
      <c r="AD24" s="605"/>
      <c r="AE24" s="605"/>
      <c r="AF24" s="605"/>
      <c r="AG24" s="605"/>
      <c r="AH24" s="605"/>
      <c r="AI24" s="605"/>
      <c r="AJ24" s="605"/>
      <c r="AK24" s="605"/>
      <c r="AL24" s="605"/>
      <c r="AM24" s="605"/>
      <c r="AN24" s="605"/>
      <c r="AO24" s="605"/>
      <c r="AP24" s="605"/>
      <c r="AQ24" s="605"/>
      <c r="AR24" s="605"/>
      <c r="AS24" s="605"/>
      <c r="AT24" s="605"/>
      <c r="AU24" s="605"/>
      <c r="AV24" s="878">
        <v>0</v>
      </c>
      <c r="AW24" s="878"/>
      <c r="AX24" s="605"/>
      <c r="AY24" s="605"/>
      <c r="AZ24" s="605"/>
      <c r="BA24" s="605"/>
      <c r="BB24" s="605"/>
      <c r="BC24" s="493">
        <v>0</v>
      </c>
      <c r="BD24" s="1115"/>
      <c r="BE24" s="605"/>
      <c r="BF24" s="605">
        <v>0</v>
      </c>
      <c r="BG24" s="605">
        <v>0</v>
      </c>
      <c r="BH24" s="605">
        <v>0</v>
      </c>
      <c r="BI24" s="605">
        <v>0</v>
      </c>
      <c r="BJ24" s="873">
        <v>0</v>
      </c>
      <c r="BK24" s="873"/>
      <c r="BL24" s="605">
        <v>0</v>
      </c>
      <c r="BM24" s="605">
        <v>0</v>
      </c>
      <c r="BN24" s="605">
        <v>0</v>
      </c>
      <c r="BO24" s="605">
        <v>0</v>
      </c>
      <c r="BP24" s="605">
        <v>0</v>
      </c>
      <c r="BQ24" s="605">
        <v>0</v>
      </c>
      <c r="BR24" s="605"/>
      <c r="BS24" s="605">
        <v>0</v>
      </c>
      <c r="BT24" s="605"/>
      <c r="BU24" s="605"/>
      <c r="BV24" s="605"/>
      <c r="BW24" s="605"/>
      <c r="BX24" s="605"/>
      <c r="BY24" s="605"/>
      <c r="BZ24" s="605"/>
      <c r="CA24" s="605"/>
      <c r="CB24" s="605"/>
      <c r="CC24" s="605"/>
      <c r="CD24" s="605"/>
      <c r="CE24" s="605"/>
      <c r="CF24" s="605"/>
      <c r="CG24" s="605"/>
      <c r="CH24" s="605"/>
      <c r="CI24" s="605"/>
      <c r="CJ24" s="605"/>
      <c r="CK24" s="605"/>
      <c r="CL24" s="605"/>
      <c r="CM24" s="605"/>
      <c r="CN24" s="605"/>
      <c r="CO24" s="605"/>
      <c r="CP24" s="605"/>
      <c r="CQ24" s="605"/>
      <c r="CR24" s="605"/>
      <c r="CS24" s="605"/>
      <c r="CT24" s="605"/>
      <c r="CU24" s="605"/>
      <c r="CV24" s="605"/>
      <c r="CW24" s="605"/>
      <c r="CX24" s="605"/>
      <c r="CY24" s="605"/>
      <c r="CZ24" s="605"/>
      <c r="DA24" s="605"/>
      <c r="DB24" s="605"/>
      <c r="DC24" s="605"/>
      <c r="DD24" s="605"/>
      <c r="DE24" s="605"/>
      <c r="DF24" s="605"/>
      <c r="DG24" s="605"/>
      <c r="DH24" s="605"/>
      <c r="DI24" s="605"/>
      <c r="DJ24" s="605"/>
      <c r="DK24" s="605"/>
      <c r="DL24" s="605"/>
      <c r="DM24" s="605"/>
      <c r="DN24" s="605"/>
      <c r="DO24" s="605"/>
      <c r="DP24" s="605"/>
      <c r="DQ24" s="901">
        <v>0</v>
      </c>
      <c r="DR24" s="901">
        <v>0</v>
      </c>
      <c r="DS24" s="901">
        <v>0</v>
      </c>
      <c r="DT24" s="901">
        <v>0</v>
      </c>
      <c r="DU24" s="904">
        <v>2</v>
      </c>
      <c r="DV24" s="905"/>
      <c r="DW24" s="905" t="s">
        <v>11</v>
      </c>
      <c r="DX24" s="605"/>
      <c r="DY24" s="605"/>
      <c r="DZ24" s="605"/>
      <c r="EA24" s="605"/>
      <c r="EB24" s="605"/>
      <c r="EC24" s="605"/>
      <c r="ED24" s="605"/>
      <c r="EE24" s="605"/>
      <c r="EF24" s="605"/>
      <c r="EG24" s="605"/>
      <c r="EH24" s="605"/>
      <c r="EI24" s="605"/>
      <c r="EJ24" s="605"/>
      <c r="EK24" s="605"/>
      <c r="EL24" s="605"/>
      <c r="EM24" s="605"/>
      <c r="EN24" s="605"/>
      <c r="EO24" s="605"/>
      <c r="EP24" s="605"/>
      <c r="EQ24" s="605"/>
      <c r="ER24" s="605"/>
      <c r="ES24" s="605"/>
      <c r="ET24" s="605"/>
      <c r="EU24" s="605"/>
      <c r="EV24" s="605"/>
      <c r="EW24" s="605"/>
      <c r="EX24" s="605"/>
      <c r="EY24" s="605"/>
      <c r="EZ24" s="605"/>
      <c r="FA24" s="605"/>
      <c r="FB24" s="605"/>
      <c r="FC24" s="605"/>
      <c r="FD24" s="605"/>
      <c r="FE24" s="605"/>
      <c r="FF24" s="605"/>
      <c r="FG24" s="605"/>
      <c r="FH24" s="605"/>
      <c r="FI24" s="605"/>
      <c r="FJ24" s="605"/>
      <c r="FK24" s="605"/>
      <c r="FL24" s="605"/>
      <c r="FM24" s="605"/>
      <c r="FN24" s="605"/>
      <c r="FO24" s="605"/>
      <c r="FP24" s="605"/>
      <c r="FQ24" s="605"/>
      <c r="FR24" s="605"/>
      <c r="FS24" s="605"/>
      <c r="FT24" s="605"/>
      <c r="FU24" s="605"/>
      <c r="FV24" s="605"/>
      <c r="FW24" s="605"/>
      <c r="FX24" s="605"/>
      <c r="FY24" s="605"/>
      <c r="FZ24" s="605"/>
      <c r="GA24" s="605"/>
      <c r="GB24" s="605"/>
      <c r="GC24" s="605"/>
      <c r="GD24" s="605"/>
      <c r="GE24" s="605"/>
      <c r="GF24" s="605"/>
      <c r="GG24" s="605"/>
      <c r="GH24" s="605"/>
      <c r="GI24" s="605"/>
      <c r="GJ24" s="605"/>
      <c r="GK24" s="605"/>
      <c r="GL24" s="605"/>
      <c r="GM24" s="605"/>
      <c r="GN24" s="605"/>
      <c r="GO24" s="605"/>
      <c r="GP24" s="605">
        <v>19</v>
      </c>
      <c r="GQ24" s="605">
        <v>15</v>
      </c>
      <c r="GR24" s="605">
        <v>29</v>
      </c>
      <c r="GS24" s="605">
        <v>31</v>
      </c>
      <c r="GT24" s="605">
        <v>11</v>
      </c>
      <c r="GU24" s="605"/>
      <c r="GV24" s="605">
        <v>-64.5</v>
      </c>
      <c r="GW24" s="873">
        <v>0</v>
      </c>
      <c r="GX24" s="873">
        <v>0</v>
      </c>
      <c r="GY24" s="873">
        <v>0</v>
      </c>
      <c r="GZ24" s="873">
        <v>0</v>
      </c>
      <c r="HA24" s="873">
        <v>0</v>
      </c>
      <c r="HB24" s="873"/>
      <c r="HC24" s="878">
        <v>0</v>
      </c>
      <c r="HD24" s="605"/>
      <c r="HE24" s="605"/>
      <c r="HF24" s="605"/>
      <c r="HG24" s="605"/>
      <c r="HH24" s="605"/>
      <c r="HI24" s="605"/>
      <c r="HJ24" s="605"/>
      <c r="HK24" s="605">
        <v>0</v>
      </c>
      <c r="HL24" s="605">
        <v>0</v>
      </c>
      <c r="HM24" s="605">
        <v>0</v>
      </c>
      <c r="HN24" s="605">
        <v>0</v>
      </c>
      <c r="HO24" s="605">
        <v>0</v>
      </c>
      <c r="HP24" s="605"/>
      <c r="HQ24" s="605">
        <v>0</v>
      </c>
      <c r="HR24" s="605"/>
      <c r="HS24" s="605"/>
      <c r="HT24" s="605"/>
      <c r="HU24" s="605"/>
      <c r="HV24" s="605"/>
      <c r="HW24" s="605"/>
      <c r="HX24" s="605"/>
      <c r="HY24" s="605"/>
      <c r="HZ24" s="605"/>
      <c r="IA24" s="605"/>
      <c r="IB24" s="605"/>
      <c r="IC24" s="605"/>
      <c r="ID24" s="605"/>
      <c r="IE24" s="605"/>
      <c r="IF24" s="605"/>
      <c r="IG24" s="605"/>
      <c r="IH24" s="605"/>
      <c r="II24" s="605"/>
      <c r="IJ24" s="605"/>
      <c r="IK24" s="605"/>
      <c r="IL24" s="605"/>
      <c r="IM24" s="605"/>
      <c r="IN24" s="605"/>
      <c r="IO24" s="605"/>
      <c r="IP24" s="605"/>
      <c r="IQ24" s="605"/>
      <c r="IR24" s="605"/>
      <c r="IS24" s="605"/>
      <c r="IT24" s="605"/>
      <c r="IU24" s="605"/>
      <c r="IV24" s="605"/>
      <c r="IW24" s="605"/>
      <c r="IX24" s="605"/>
      <c r="IY24" s="605"/>
      <c r="IZ24" s="605"/>
    </row>
    <row r="25" spans="1:260" x14ac:dyDescent="0.25">
      <c r="A25" s="605" t="s">
        <v>952</v>
      </c>
      <c r="B25" s="605">
        <v>0</v>
      </c>
      <c r="C25" s="605">
        <v>0</v>
      </c>
      <c r="D25" s="605">
        <v>0</v>
      </c>
      <c r="E25" s="605">
        <v>0</v>
      </c>
      <c r="F25" s="605">
        <v>0</v>
      </c>
      <c r="G25" s="605"/>
      <c r="H25" s="605">
        <v>0</v>
      </c>
      <c r="I25" s="605"/>
      <c r="J25" s="605"/>
      <c r="K25" s="605"/>
      <c r="L25" s="605"/>
      <c r="M25" s="605"/>
      <c r="N25" s="605"/>
      <c r="O25" s="605"/>
      <c r="P25" s="605"/>
      <c r="Q25" s="605"/>
      <c r="R25" s="605"/>
      <c r="S25" s="605"/>
      <c r="T25" s="605"/>
      <c r="U25" s="605"/>
      <c r="V25" s="605"/>
      <c r="W25" s="605"/>
      <c r="X25" s="605"/>
      <c r="Y25" s="605"/>
      <c r="Z25" s="605"/>
      <c r="AA25" s="605"/>
      <c r="AB25" s="605"/>
      <c r="AC25" s="605"/>
      <c r="AD25" s="605"/>
      <c r="AE25" s="605"/>
      <c r="AF25" s="605"/>
      <c r="AG25" s="605"/>
      <c r="AH25" s="605"/>
      <c r="AI25" s="605"/>
      <c r="AJ25" s="605"/>
      <c r="AK25" s="605"/>
      <c r="AL25" s="605"/>
      <c r="AM25" s="605"/>
      <c r="AN25" s="605"/>
      <c r="AO25" s="605"/>
      <c r="AP25" s="605"/>
      <c r="AQ25" s="605"/>
      <c r="AR25" s="605"/>
      <c r="AS25" s="605"/>
      <c r="AT25" s="605"/>
      <c r="AU25" s="605"/>
      <c r="AV25" s="878">
        <v>0</v>
      </c>
      <c r="AW25" s="878"/>
      <c r="AX25" s="605"/>
      <c r="AY25" s="605"/>
      <c r="AZ25" s="605"/>
      <c r="BA25" s="605"/>
      <c r="BB25" s="605"/>
      <c r="BC25" s="493">
        <v>0</v>
      </c>
      <c r="BD25" s="1115"/>
      <c r="BE25" s="605"/>
      <c r="BF25" s="605">
        <v>0</v>
      </c>
      <c r="BG25" s="605">
        <v>0</v>
      </c>
      <c r="BH25" s="605">
        <v>0</v>
      </c>
      <c r="BI25" s="605">
        <v>0</v>
      </c>
      <c r="BJ25" s="873">
        <v>0</v>
      </c>
      <c r="BK25" s="873"/>
      <c r="BL25" s="605">
        <v>0</v>
      </c>
      <c r="BM25" s="605">
        <v>0</v>
      </c>
      <c r="BN25" s="605">
        <v>0</v>
      </c>
      <c r="BO25" s="605">
        <v>0</v>
      </c>
      <c r="BP25" s="605">
        <v>0</v>
      </c>
      <c r="BQ25" s="605">
        <v>0</v>
      </c>
      <c r="BR25" s="605"/>
      <c r="BS25" s="605">
        <v>0</v>
      </c>
      <c r="BT25" s="605"/>
      <c r="BU25" s="605"/>
      <c r="BV25" s="605"/>
      <c r="BW25" s="605"/>
      <c r="BX25" s="605"/>
      <c r="BY25" s="605"/>
      <c r="BZ25" s="605"/>
      <c r="CA25" s="605"/>
      <c r="CB25" s="605"/>
      <c r="CC25" s="605"/>
      <c r="CD25" s="605"/>
      <c r="CE25" s="605"/>
      <c r="CF25" s="605"/>
      <c r="CG25" s="605"/>
      <c r="CH25" s="605"/>
      <c r="CI25" s="605"/>
      <c r="CJ25" s="605"/>
      <c r="CK25" s="605"/>
      <c r="CL25" s="605"/>
      <c r="CM25" s="605"/>
      <c r="CN25" s="605"/>
      <c r="CO25" s="605"/>
      <c r="CP25" s="605"/>
      <c r="CQ25" s="605"/>
      <c r="CR25" s="605"/>
      <c r="CS25" s="605"/>
      <c r="CT25" s="605"/>
      <c r="CU25" s="605"/>
      <c r="CV25" s="605"/>
      <c r="CW25" s="605"/>
      <c r="CX25" s="605"/>
      <c r="CY25" s="605"/>
      <c r="CZ25" s="605"/>
      <c r="DA25" s="605"/>
      <c r="DB25" s="605"/>
      <c r="DC25" s="605"/>
      <c r="DD25" s="605"/>
      <c r="DE25" s="605"/>
      <c r="DF25" s="605"/>
      <c r="DG25" s="605"/>
      <c r="DH25" s="605"/>
      <c r="DI25" s="605"/>
      <c r="DJ25" s="605"/>
      <c r="DK25" s="605"/>
      <c r="DL25" s="605"/>
      <c r="DM25" s="605"/>
      <c r="DN25" s="605"/>
      <c r="DO25" s="605"/>
      <c r="DP25" s="605"/>
      <c r="DQ25" s="901">
        <v>10</v>
      </c>
      <c r="DR25" s="901">
        <v>6</v>
      </c>
      <c r="DS25" s="901">
        <v>0</v>
      </c>
      <c r="DT25" s="901">
        <v>12</v>
      </c>
      <c r="DU25" s="904">
        <v>8</v>
      </c>
      <c r="DV25" s="905"/>
      <c r="DW25" s="905" t="s">
        <v>11</v>
      </c>
      <c r="DX25" s="605"/>
      <c r="DY25" s="605"/>
      <c r="DZ25" s="605"/>
      <c r="EA25" s="605"/>
      <c r="EB25" s="605"/>
      <c r="EC25" s="605"/>
      <c r="ED25" s="605"/>
      <c r="EE25" s="605"/>
      <c r="EF25" s="605"/>
      <c r="EG25" s="605"/>
      <c r="EH25" s="605"/>
      <c r="EI25" s="605"/>
      <c r="EJ25" s="605"/>
      <c r="EK25" s="605"/>
      <c r="EL25" s="605"/>
      <c r="EM25" s="605"/>
      <c r="EN25" s="605"/>
      <c r="EO25" s="605"/>
      <c r="EP25" s="605"/>
      <c r="EQ25" s="605"/>
      <c r="ER25" s="605"/>
      <c r="ES25" s="605"/>
      <c r="ET25" s="605"/>
      <c r="EU25" s="605"/>
      <c r="EV25" s="605"/>
      <c r="EW25" s="605"/>
      <c r="EX25" s="605"/>
      <c r="EY25" s="605"/>
      <c r="EZ25" s="605"/>
      <c r="FA25" s="605"/>
      <c r="FB25" s="605"/>
      <c r="FC25" s="605"/>
      <c r="FD25" s="605"/>
      <c r="FE25" s="605"/>
      <c r="FF25" s="605"/>
      <c r="FG25" s="605"/>
      <c r="FH25" s="605"/>
      <c r="FI25" s="605"/>
      <c r="FJ25" s="605"/>
      <c r="FK25" s="605"/>
      <c r="FL25" s="605"/>
      <c r="FM25" s="605"/>
      <c r="FN25" s="605"/>
      <c r="FO25" s="605"/>
      <c r="FP25" s="605"/>
      <c r="FQ25" s="605"/>
      <c r="FR25" s="605"/>
      <c r="FS25" s="605"/>
      <c r="FT25" s="605"/>
      <c r="FU25" s="605"/>
      <c r="FV25" s="605"/>
      <c r="FW25" s="605"/>
      <c r="FX25" s="605"/>
      <c r="FY25" s="605"/>
      <c r="FZ25" s="605"/>
      <c r="GA25" s="605"/>
      <c r="GB25" s="605"/>
      <c r="GC25" s="605"/>
      <c r="GD25" s="605"/>
      <c r="GE25" s="605"/>
      <c r="GF25" s="605"/>
      <c r="GG25" s="605"/>
      <c r="GH25" s="605"/>
      <c r="GI25" s="605"/>
      <c r="GJ25" s="605"/>
      <c r="GK25" s="605"/>
      <c r="GL25" s="605"/>
      <c r="GM25" s="605"/>
      <c r="GN25" s="605"/>
      <c r="GO25" s="605"/>
      <c r="GP25" s="605">
        <v>10</v>
      </c>
      <c r="GQ25" s="605">
        <v>15</v>
      </c>
      <c r="GR25" s="605">
        <v>11</v>
      </c>
      <c r="GS25" s="605">
        <v>6</v>
      </c>
      <c r="GT25" s="605">
        <v>8</v>
      </c>
      <c r="GU25" s="605"/>
      <c r="GV25" s="605">
        <v>33.299999999999997</v>
      </c>
      <c r="GW25" s="873">
        <v>0</v>
      </c>
      <c r="GX25" s="873">
        <v>0</v>
      </c>
      <c r="GY25" s="873">
        <v>0</v>
      </c>
      <c r="GZ25" s="873">
        <v>0</v>
      </c>
      <c r="HA25" s="873">
        <v>0</v>
      </c>
      <c r="HB25" s="873"/>
      <c r="HC25" s="878">
        <v>0</v>
      </c>
      <c r="HD25" s="605"/>
      <c r="HE25" s="605"/>
      <c r="HF25" s="605"/>
      <c r="HG25" s="605"/>
      <c r="HH25" s="605"/>
      <c r="HI25" s="605"/>
      <c r="HJ25" s="605"/>
      <c r="HK25" s="605">
        <v>0</v>
      </c>
      <c r="HL25" s="605">
        <v>0</v>
      </c>
      <c r="HM25" s="605">
        <v>0</v>
      </c>
      <c r="HN25" s="605">
        <v>0</v>
      </c>
      <c r="HO25" s="605">
        <v>0</v>
      </c>
      <c r="HP25" s="605"/>
      <c r="HQ25" s="605">
        <v>0</v>
      </c>
      <c r="HR25" s="605"/>
      <c r="HS25" s="605"/>
      <c r="HT25" s="605"/>
      <c r="HU25" s="605"/>
      <c r="HV25" s="605"/>
      <c r="HW25" s="605"/>
      <c r="HX25" s="605"/>
      <c r="HY25" s="605"/>
      <c r="HZ25" s="605"/>
      <c r="IA25" s="605"/>
      <c r="IB25" s="605"/>
      <c r="IC25" s="605"/>
      <c r="ID25" s="605"/>
      <c r="IE25" s="605"/>
      <c r="IF25" s="605"/>
      <c r="IG25" s="605"/>
      <c r="IH25" s="605"/>
      <c r="II25" s="605"/>
      <c r="IJ25" s="605"/>
      <c r="IK25" s="605"/>
      <c r="IL25" s="605"/>
      <c r="IM25" s="605"/>
      <c r="IN25" s="605"/>
      <c r="IO25" s="605"/>
      <c r="IP25" s="605"/>
      <c r="IQ25" s="605"/>
      <c r="IR25" s="605"/>
      <c r="IS25" s="605"/>
      <c r="IT25" s="605"/>
      <c r="IU25" s="605"/>
      <c r="IV25" s="605"/>
      <c r="IW25" s="605"/>
      <c r="IX25" s="605"/>
      <c r="IY25" s="605"/>
      <c r="IZ25" s="605"/>
    </row>
    <row r="26" spans="1:260" x14ac:dyDescent="0.25">
      <c r="A26" s="605" t="s">
        <v>953</v>
      </c>
      <c r="B26" s="605">
        <v>0</v>
      </c>
      <c r="C26" s="605">
        <v>0</v>
      </c>
      <c r="D26" s="605">
        <v>0</v>
      </c>
      <c r="E26" s="605">
        <v>0</v>
      </c>
      <c r="F26" s="605">
        <v>0</v>
      </c>
      <c r="G26" s="605"/>
      <c r="H26" s="605">
        <v>0</v>
      </c>
      <c r="I26" s="605"/>
      <c r="J26" s="605"/>
      <c r="K26" s="605"/>
      <c r="L26" s="605"/>
      <c r="M26" s="605"/>
      <c r="N26" s="605"/>
      <c r="O26" s="605"/>
      <c r="P26" s="605"/>
      <c r="Q26" s="605"/>
      <c r="R26" s="605"/>
      <c r="S26" s="605"/>
      <c r="T26" s="605"/>
      <c r="U26" s="605"/>
      <c r="V26" s="605"/>
      <c r="W26" s="605"/>
      <c r="X26" s="605"/>
      <c r="Y26" s="605"/>
      <c r="Z26" s="605"/>
      <c r="AA26" s="605"/>
      <c r="AB26" s="605"/>
      <c r="AC26" s="605"/>
      <c r="AD26" s="605"/>
      <c r="AE26" s="605"/>
      <c r="AF26" s="605"/>
      <c r="AG26" s="605"/>
      <c r="AH26" s="605"/>
      <c r="AI26" s="605"/>
      <c r="AJ26" s="605"/>
      <c r="AK26" s="605"/>
      <c r="AL26" s="605"/>
      <c r="AM26" s="605"/>
      <c r="AN26" s="605"/>
      <c r="AO26" s="605"/>
      <c r="AP26" s="605"/>
      <c r="AQ26" s="605"/>
      <c r="AR26" s="605"/>
      <c r="AS26" s="605"/>
      <c r="AT26" s="605"/>
      <c r="AU26" s="605"/>
      <c r="AV26" s="878">
        <v>0</v>
      </c>
      <c r="AW26" s="878"/>
      <c r="AX26" s="605"/>
      <c r="AY26" s="605"/>
      <c r="AZ26" s="605"/>
      <c r="BA26" s="605"/>
      <c r="BB26" s="605"/>
      <c r="BC26" s="493">
        <v>0</v>
      </c>
      <c r="BD26" s="1115"/>
      <c r="BE26" s="605"/>
      <c r="BF26" s="605">
        <v>0</v>
      </c>
      <c r="BG26" s="605">
        <v>0</v>
      </c>
      <c r="BH26" s="605">
        <v>0</v>
      </c>
      <c r="BI26" s="605">
        <v>0</v>
      </c>
      <c r="BJ26" s="873">
        <v>0</v>
      </c>
      <c r="BK26" s="873"/>
      <c r="BL26" s="605">
        <v>0</v>
      </c>
      <c r="BM26" s="605">
        <v>0</v>
      </c>
      <c r="BN26" s="605">
        <v>0</v>
      </c>
      <c r="BO26" s="605">
        <v>0</v>
      </c>
      <c r="BP26" s="605">
        <v>0</v>
      </c>
      <c r="BQ26" s="605">
        <v>0</v>
      </c>
      <c r="BR26" s="605"/>
      <c r="BS26" s="605">
        <v>0</v>
      </c>
      <c r="BT26" s="605"/>
      <c r="BU26" s="605"/>
      <c r="BV26" s="605"/>
      <c r="BW26" s="605"/>
      <c r="BX26" s="605"/>
      <c r="BY26" s="605"/>
      <c r="BZ26" s="605"/>
      <c r="CA26" s="605"/>
      <c r="CB26" s="605"/>
      <c r="CC26" s="605"/>
      <c r="CD26" s="605"/>
      <c r="CE26" s="605"/>
      <c r="CF26" s="605"/>
      <c r="CG26" s="605"/>
      <c r="CH26" s="605"/>
      <c r="CI26" s="605"/>
      <c r="CJ26" s="605"/>
      <c r="CK26" s="605"/>
      <c r="CL26" s="605"/>
      <c r="CM26" s="605"/>
      <c r="CN26" s="605"/>
      <c r="CO26" s="605"/>
      <c r="CP26" s="605"/>
      <c r="CQ26" s="605"/>
      <c r="CR26" s="605"/>
      <c r="CS26" s="605"/>
      <c r="CT26" s="605"/>
      <c r="CU26" s="605"/>
      <c r="CV26" s="605"/>
      <c r="CW26" s="605"/>
      <c r="CX26" s="605"/>
      <c r="CY26" s="605"/>
      <c r="CZ26" s="605"/>
      <c r="DA26" s="605"/>
      <c r="DB26" s="605"/>
      <c r="DC26" s="605"/>
      <c r="DD26" s="605"/>
      <c r="DE26" s="605"/>
      <c r="DF26" s="605"/>
      <c r="DG26" s="605"/>
      <c r="DH26" s="605"/>
      <c r="DI26" s="605"/>
      <c r="DJ26" s="605"/>
      <c r="DK26" s="605"/>
      <c r="DL26" s="605"/>
      <c r="DM26" s="605"/>
      <c r="DN26" s="605"/>
      <c r="DO26" s="605"/>
      <c r="DP26" s="605"/>
      <c r="DQ26" s="901">
        <v>28</v>
      </c>
      <c r="DR26" s="901">
        <v>18</v>
      </c>
      <c r="DS26" s="901">
        <v>14</v>
      </c>
      <c r="DT26" s="901">
        <v>34</v>
      </c>
      <c r="DU26" s="904">
        <v>42</v>
      </c>
      <c r="DV26" s="905"/>
      <c r="DW26" s="905" t="s">
        <v>11</v>
      </c>
      <c r="DX26" s="605"/>
      <c r="DY26" s="605"/>
      <c r="DZ26" s="605"/>
      <c r="EA26" s="605"/>
      <c r="EB26" s="605"/>
      <c r="EC26" s="605"/>
      <c r="ED26" s="605"/>
      <c r="EE26" s="605"/>
      <c r="EF26" s="605"/>
      <c r="EG26" s="605"/>
      <c r="EH26" s="605"/>
      <c r="EI26" s="605"/>
      <c r="EJ26" s="605"/>
      <c r="EK26" s="605"/>
      <c r="EL26" s="605"/>
      <c r="EM26" s="605"/>
      <c r="EN26" s="605"/>
      <c r="EO26" s="605"/>
      <c r="EP26" s="605"/>
      <c r="EQ26" s="605"/>
      <c r="ER26" s="605"/>
      <c r="ES26" s="605"/>
      <c r="ET26" s="605"/>
      <c r="EU26" s="605"/>
      <c r="EV26" s="605"/>
      <c r="EW26" s="605"/>
      <c r="EX26" s="605"/>
      <c r="EY26" s="605"/>
      <c r="EZ26" s="605"/>
      <c r="FA26" s="605"/>
      <c r="FB26" s="605"/>
      <c r="FC26" s="605"/>
      <c r="FD26" s="605"/>
      <c r="FE26" s="605"/>
      <c r="FF26" s="605"/>
      <c r="FG26" s="605"/>
      <c r="FH26" s="605"/>
      <c r="FI26" s="605"/>
      <c r="FJ26" s="605"/>
      <c r="FK26" s="605"/>
      <c r="FL26" s="605"/>
      <c r="FM26" s="605"/>
      <c r="FN26" s="605"/>
      <c r="FO26" s="605"/>
      <c r="FP26" s="605"/>
      <c r="FQ26" s="605"/>
      <c r="FR26" s="605"/>
      <c r="FS26" s="605"/>
      <c r="FT26" s="605"/>
      <c r="FU26" s="605"/>
      <c r="FV26" s="605"/>
      <c r="FW26" s="605"/>
      <c r="FX26" s="605"/>
      <c r="FY26" s="605"/>
      <c r="FZ26" s="605"/>
      <c r="GA26" s="605"/>
      <c r="GB26" s="605"/>
      <c r="GC26" s="605"/>
      <c r="GD26" s="605"/>
      <c r="GE26" s="605"/>
      <c r="GF26" s="605"/>
      <c r="GG26" s="605"/>
      <c r="GH26" s="605"/>
      <c r="GI26" s="605"/>
      <c r="GJ26" s="605"/>
      <c r="GK26" s="605"/>
      <c r="GL26" s="605"/>
      <c r="GM26" s="605"/>
      <c r="GN26" s="605"/>
      <c r="GO26" s="605"/>
      <c r="GP26" s="605">
        <v>6</v>
      </c>
      <c r="GQ26" s="605">
        <v>6</v>
      </c>
      <c r="GR26" s="605">
        <v>1</v>
      </c>
      <c r="GS26" s="605">
        <v>1</v>
      </c>
      <c r="GT26" s="605">
        <v>0</v>
      </c>
      <c r="GU26" s="605"/>
      <c r="GV26" s="605">
        <v>-100</v>
      </c>
      <c r="GW26" s="873">
        <v>0</v>
      </c>
      <c r="GX26" s="873">
        <v>0</v>
      </c>
      <c r="GY26" s="873">
        <v>0</v>
      </c>
      <c r="GZ26" s="873">
        <v>0</v>
      </c>
      <c r="HA26" s="873">
        <v>0</v>
      </c>
      <c r="HB26" s="873"/>
      <c r="HC26" s="878">
        <v>0</v>
      </c>
      <c r="HD26" s="605"/>
      <c r="HE26" s="605"/>
      <c r="HF26" s="605"/>
      <c r="HG26" s="605"/>
      <c r="HH26" s="605"/>
      <c r="HI26" s="605"/>
      <c r="HJ26" s="605"/>
      <c r="HK26" s="605">
        <v>0</v>
      </c>
      <c r="HL26" s="605">
        <v>0</v>
      </c>
      <c r="HM26" s="605">
        <v>0</v>
      </c>
      <c r="HN26" s="605">
        <v>0</v>
      </c>
      <c r="HO26" s="605">
        <v>0</v>
      </c>
      <c r="HP26" s="605"/>
      <c r="HQ26" s="605">
        <v>0</v>
      </c>
      <c r="HR26" s="605"/>
      <c r="HS26" s="605"/>
      <c r="HT26" s="605"/>
      <c r="HU26" s="605"/>
      <c r="HV26" s="605"/>
      <c r="HW26" s="605"/>
      <c r="HX26" s="605"/>
      <c r="HY26" s="605"/>
      <c r="HZ26" s="605"/>
      <c r="IA26" s="605"/>
      <c r="IB26" s="605"/>
      <c r="IC26" s="605"/>
      <c r="ID26" s="605"/>
      <c r="IE26" s="605"/>
      <c r="IF26" s="605"/>
      <c r="IG26" s="605"/>
      <c r="IH26" s="605"/>
      <c r="II26" s="605"/>
      <c r="IJ26" s="605"/>
      <c r="IK26" s="605"/>
      <c r="IL26" s="605"/>
      <c r="IM26" s="605"/>
      <c r="IN26" s="605"/>
      <c r="IO26" s="605"/>
      <c r="IP26" s="605"/>
      <c r="IQ26" s="605"/>
      <c r="IR26" s="605"/>
      <c r="IS26" s="605"/>
      <c r="IT26" s="605"/>
      <c r="IU26" s="605"/>
      <c r="IV26" s="605"/>
      <c r="IW26" s="605"/>
      <c r="IX26" s="605"/>
      <c r="IY26" s="605"/>
      <c r="IZ26" s="605"/>
    </row>
    <row r="27" spans="1:260" x14ac:dyDescent="0.25">
      <c r="A27" s="605" t="s">
        <v>954</v>
      </c>
      <c r="B27" s="605">
        <v>0</v>
      </c>
      <c r="C27" s="605">
        <v>0</v>
      </c>
      <c r="D27" s="605">
        <v>0</v>
      </c>
      <c r="E27" s="605">
        <v>0</v>
      </c>
      <c r="F27" s="605">
        <v>0</v>
      </c>
      <c r="G27" s="605"/>
      <c r="H27" s="605">
        <v>0</v>
      </c>
      <c r="I27" s="605"/>
      <c r="J27" s="605"/>
      <c r="K27" s="605"/>
      <c r="L27" s="605"/>
      <c r="M27" s="605"/>
      <c r="N27" s="605"/>
      <c r="O27" s="605"/>
      <c r="P27" s="605"/>
      <c r="Q27" s="605"/>
      <c r="R27" s="605"/>
      <c r="S27" s="605"/>
      <c r="T27" s="605"/>
      <c r="U27" s="605"/>
      <c r="V27" s="605"/>
      <c r="W27" s="605"/>
      <c r="X27" s="605"/>
      <c r="Y27" s="605"/>
      <c r="Z27" s="605"/>
      <c r="AA27" s="605"/>
      <c r="AB27" s="605"/>
      <c r="AC27" s="605"/>
      <c r="AD27" s="605"/>
      <c r="AE27" s="605"/>
      <c r="AF27" s="605"/>
      <c r="AG27" s="605"/>
      <c r="AH27" s="605"/>
      <c r="AI27" s="605"/>
      <c r="AJ27" s="605"/>
      <c r="AK27" s="605"/>
      <c r="AL27" s="605"/>
      <c r="AM27" s="605"/>
      <c r="AN27" s="605"/>
      <c r="AO27" s="605"/>
      <c r="AP27" s="605"/>
      <c r="AQ27" s="605"/>
      <c r="AR27" s="605"/>
      <c r="AS27" s="605"/>
      <c r="AT27" s="605"/>
      <c r="AU27" s="605"/>
      <c r="AV27" s="878">
        <v>0</v>
      </c>
      <c r="AW27" s="878"/>
      <c r="AX27" s="605"/>
      <c r="AY27" s="605"/>
      <c r="AZ27" s="605"/>
      <c r="BA27" s="605"/>
      <c r="BB27" s="605"/>
      <c r="BC27" s="493">
        <v>0</v>
      </c>
      <c r="BD27" s="1115"/>
      <c r="BE27" s="605"/>
      <c r="BF27" s="605">
        <v>0</v>
      </c>
      <c r="BG27" s="605">
        <v>0</v>
      </c>
      <c r="BH27" s="605">
        <v>0</v>
      </c>
      <c r="BI27" s="605">
        <v>0</v>
      </c>
      <c r="BJ27" s="873">
        <v>0</v>
      </c>
      <c r="BK27" s="873"/>
      <c r="BL27" s="605">
        <v>0</v>
      </c>
      <c r="BM27" s="605">
        <v>0</v>
      </c>
      <c r="BN27" s="605">
        <v>0</v>
      </c>
      <c r="BO27" s="605">
        <v>0</v>
      </c>
      <c r="BP27" s="605">
        <v>0</v>
      </c>
      <c r="BQ27" s="605">
        <v>0</v>
      </c>
      <c r="BR27" s="605"/>
      <c r="BS27" s="605">
        <v>0</v>
      </c>
      <c r="BT27" s="605"/>
      <c r="BU27" s="605"/>
      <c r="BV27" s="605"/>
      <c r="BW27" s="605"/>
      <c r="BX27" s="605"/>
      <c r="BY27" s="605"/>
      <c r="BZ27" s="605"/>
      <c r="CA27" s="605"/>
      <c r="CB27" s="605"/>
      <c r="CC27" s="605"/>
      <c r="CD27" s="605"/>
      <c r="CE27" s="605"/>
      <c r="CF27" s="605"/>
      <c r="CG27" s="605"/>
      <c r="CH27" s="605"/>
      <c r="CI27" s="605"/>
      <c r="CJ27" s="605"/>
      <c r="CK27" s="605"/>
      <c r="CL27" s="605"/>
      <c r="CM27" s="605"/>
      <c r="CN27" s="605"/>
      <c r="CO27" s="605"/>
      <c r="CP27" s="605"/>
      <c r="CQ27" s="605"/>
      <c r="CR27" s="605"/>
      <c r="CS27" s="605"/>
      <c r="CT27" s="605"/>
      <c r="CU27" s="605"/>
      <c r="CV27" s="605"/>
      <c r="CW27" s="605"/>
      <c r="CX27" s="605"/>
      <c r="CY27" s="605"/>
      <c r="CZ27" s="605"/>
      <c r="DA27" s="605"/>
      <c r="DB27" s="605"/>
      <c r="DC27" s="605"/>
      <c r="DD27" s="605"/>
      <c r="DE27" s="605"/>
      <c r="DF27" s="605"/>
      <c r="DG27" s="605"/>
      <c r="DH27" s="605"/>
      <c r="DI27" s="605"/>
      <c r="DJ27" s="605"/>
      <c r="DK27" s="605"/>
      <c r="DL27" s="605"/>
      <c r="DM27" s="605"/>
      <c r="DN27" s="605"/>
      <c r="DO27" s="605"/>
      <c r="DP27" s="605"/>
      <c r="DQ27" s="901">
        <v>12</v>
      </c>
      <c r="DR27" s="901">
        <v>2</v>
      </c>
      <c r="DS27" s="901">
        <v>4</v>
      </c>
      <c r="DT27" s="901">
        <v>20</v>
      </c>
      <c r="DU27" s="904">
        <v>18</v>
      </c>
      <c r="DV27" s="905"/>
      <c r="DW27" s="905" t="s">
        <v>11</v>
      </c>
      <c r="DX27" s="605"/>
      <c r="DY27" s="605"/>
      <c r="DZ27" s="605"/>
      <c r="EA27" s="605"/>
      <c r="EB27" s="605"/>
      <c r="EC27" s="605"/>
      <c r="ED27" s="605"/>
      <c r="EE27" s="605"/>
      <c r="EF27" s="605"/>
      <c r="EG27" s="605"/>
      <c r="EH27" s="605"/>
      <c r="EI27" s="605"/>
      <c r="EJ27" s="605"/>
      <c r="EK27" s="605"/>
      <c r="EL27" s="605"/>
      <c r="EM27" s="605"/>
      <c r="EN27" s="605"/>
      <c r="EO27" s="605"/>
      <c r="EP27" s="605"/>
      <c r="EQ27" s="605"/>
      <c r="ER27" s="605"/>
      <c r="ES27" s="605"/>
      <c r="ET27" s="605"/>
      <c r="EU27" s="605"/>
      <c r="EV27" s="605"/>
      <c r="EW27" s="605"/>
      <c r="EX27" s="605"/>
      <c r="EY27" s="605"/>
      <c r="EZ27" s="605"/>
      <c r="FA27" s="605"/>
      <c r="FB27" s="605"/>
      <c r="FC27" s="605"/>
      <c r="FD27" s="605"/>
      <c r="FE27" s="605"/>
      <c r="FF27" s="605"/>
      <c r="FG27" s="605"/>
      <c r="FH27" s="605"/>
      <c r="FI27" s="605"/>
      <c r="FJ27" s="605"/>
      <c r="FK27" s="605"/>
      <c r="FL27" s="605"/>
      <c r="FM27" s="605"/>
      <c r="FN27" s="605"/>
      <c r="FO27" s="605"/>
      <c r="FP27" s="605"/>
      <c r="FQ27" s="605"/>
      <c r="FR27" s="605"/>
      <c r="FS27" s="605"/>
      <c r="FT27" s="605"/>
      <c r="FU27" s="605"/>
      <c r="FV27" s="605"/>
      <c r="FW27" s="605"/>
      <c r="FX27" s="605"/>
      <c r="FY27" s="605"/>
      <c r="FZ27" s="605"/>
      <c r="GA27" s="605"/>
      <c r="GB27" s="605"/>
      <c r="GC27" s="605"/>
      <c r="GD27" s="605"/>
      <c r="GE27" s="605"/>
      <c r="GF27" s="605"/>
      <c r="GG27" s="605"/>
      <c r="GH27" s="605"/>
      <c r="GI27" s="605"/>
      <c r="GJ27" s="605"/>
      <c r="GK27" s="605"/>
      <c r="GL27" s="605"/>
      <c r="GM27" s="605"/>
      <c r="GN27" s="605"/>
      <c r="GO27" s="605"/>
      <c r="GP27" s="605">
        <v>3</v>
      </c>
      <c r="GQ27" s="605">
        <v>1</v>
      </c>
      <c r="GR27" s="605">
        <v>2</v>
      </c>
      <c r="GS27" s="605"/>
      <c r="GT27" s="605">
        <v>0</v>
      </c>
      <c r="GU27" s="605"/>
      <c r="GV27" s="605">
        <v>0</v>
      </c>
      <c r="GW27" s="873">
        <v>0</v>
      </c>
      <c r="GX27" s="873">
        <v>0</v>
      </c>
      <c r="GY27" s="873">
        <v>0</v>
      </c>
      <c r="GZ27" s="873">
        <v>0</v>
      </c>
      <c r="HA27" s="873">
        <v>0</v>
      </c>
      <c r="HB27" s="873"/>
      <c r="HC27" s="878">
        <v>0</v>
      </c>
      <c r="HD27" s="605"/>
      <c r="HE27" s="605"/>
      <c r="HF27" s="605"/>
      <c r="HG27" s="605"/>
      <c r="HH27" s="605"/>
      <c r="HI27" s="605"/>
      <c r="HJ27" s="605"/>
      <c r="HK27" s="605">
        <v>0</v>
      </c>
      <c r="HL27" s="605">
        <v>0</v>
      </c>
      <c r="HM27" s="605">
        <v>0</v>
      </c>
      <c r="HN27" s="605">
        <v>0</v>
      </c>
      <c r="HO27" s="605">
        <v>0</v>
      </c>
      <c r="HP27" s="605"/>
      <c r="HQ27" s="605">
        <v>0</v>
      </c>
      <c r="HR27" s="605"/>
      <c r="HS27" s="605"/>
      <c r="HT27" s="605"/>
      <c r="HU27" s="605"/>
      <c r="HV27" s="605"/>
      <c r="HW27" s="605"/>
      <c r="HX27" s="605"/>
      <c r="HY27" s="605"/>
      <c r="HZ27" s="605"/>
      <c r="IA27" s="605"/>
      <c r="IB27" s="605"/>
      <c r="IC27" s="605"/>
      <c r="ID27" s="605"/>
      <c r="IE27" s="605"/>
      <c r="IF27" s="605"/>
      <c r="IG27" s="605"/>
      <c r="IH27" s="605"/>
      <c r="II27" s="605"/>
      <c r="IJ27" s="605"/>
      <c r="IK27" s="605"/>
      <c r="IL27" s="605"/>
      <c r="IM27" s="605"/>
      <c r="IN27" s="605"/>
      <c r="IO27" s="605"/>
      <c r="IP27" s="605"/>
      <c r="IQ27" s="605"/>
      <c r="IR27" s="605"/>
      <c r="IS27" s="605"/>
      <c r="IT27" s="605"/>
      <c r="IU27" s="605"/>
      <c r="IV27" s="605"/>
      <c r="IW27" s="605"/>
      <c r="IX27" s="605"/>
      <c r="IY27" s="605"/>
      <c r="IZ27" s="605"/>
    </row>
    <row r="28" spans="1:260" x14ac:dyDescent="0.25">
      <c r="A28" s="605" t="s">
        <v>955</v>
      </c>
      <c r="B28" s="605">
        <v>0</v>
      </c>
      <c r="C28" s="605">
        <v>0</v>
      </c>
      <c r="D28" s="605">
        <v>0</v>
      </c>
      <c r="E28" s="605">
        <v>0</v>
      </c>
      <c r="F28" s="605">
        <v>0</v>
      </c>
      <c r="G28" s="605"/>
      <c r="H28" s="605">
        <v>0</v>
      </c>
      <c r="I28" s="605"/>
      <c r="J28" s="605"/>
      <c r="K28" s="605"/>
      <c r="L28" s="605"/>
      <c r="M28" s="605"/>
      <c r="N28" s="605"/>
      <c r="O28" s="605"/>
      <c r="P28" s="605"/>
      <c r="Q28" s="605"/>
      <c r="R28" s="605"/>
      <c r="S28" s="605"/>
      <c r="T28" s="605"/>
      <c r="U28" s="605"/>
      <c r="V28" s="605"/>
      <c r="W28" s="605"/>
      <c r="X28" s="605"/>
      <c r="Y28" s="605"/>
      <c r="Z28" s="605"/>
      <c r="AA28" s="605"/>
      <c r="AB28" s="605"/>
      <c r="AC28" s="605"/>
      <c r="AD28" s="605"/>
      <c r="AE28" s="605"/>
      <c r="AF28" s="605"/>
      <c r="AG28" s="605"/>
      <c r="AH28" s="605"/>
      <c r="AI28" s="605"/>
      <c r="AJ28" s="605"/>
      <c r="AK28" s="605"/>
      <c r="AL28" s="605"/>
      <c r="AM28" s="605"/>
      <c r="AN28" s="605"/>
      <c r="AO28" s="605"/>
      <c r="AP28" s="605"/>
      <c r="AQ28" s="605"/>
      <c r="AR28" s="605"/>
      <c r="AS28" s="605"/>
      <c r="AT28" s="605"/>
      <c r="AU28" s="605"/>
      <c r="AV28" s="878">
        <v>0</v>
      </c>
      <c r="AW28" s="878"/>
      <c r="AX28" s="605"/>
      <c r="AY28" s="605"/>
      <c r="AZ28" s="605"/>
      <c r="BA28" s="605"/>
      <c r="BB28" s="605"/>
      <c r="BC28" s="493">
        <v>0</v>
      </c>
      <c r="BD28" s="1115"/>
      <c r="BE28" s="605"/>
      <c r="BF28" s="605">
        <v>0</v>
      </c>
      <c r="BG28" s="605">
        <v>0</v>
      </c>
      <c r="BH28" s="605">
        <v>0</v>
      </c>
      <c r="BI28" s="605">
        <v>0</v>
      </c>
      <c r="BJ28" s="873">
        <v>0</v>
      </c>
      <c r="BK28" s="873"/>
      <c r="BL28" s="605">
        <v>0</v>
      </c>
      <c r="BM28" s="605">
        <v>0</v>
      </c>
      <c r="BN28" s="605">
        <v>0</v>
      </c>
      <c r="BO28" s="605">
        <v>0</v>
      </c>
      <c r="BP28" s="605">
        <v>0</v>
      </c>
      <c r="BQ28" s="605">
        <v>0</v>
      </c>
      <c r="BR28" s="605"/>
      <c r="BS28" s="605">
        <v>0</v>
      </c>
      <c r="BT28" s="605"/>
      <c r="BU28" s="605"/>
      <c r="BV28" s="605"/>
      <c r="BW28" s="605"/>
      <c r="BX28" s="605"/>
      <c r="BY28" s="605"/>
      <c r="BZ28" s="605"/>
      <c r="CA28" s="605"/>
      <c r="CB28" s="605"/>
      <c r="CC28" s="605"/>
      <c r="CD28" s="605"/>
      <c r="CE28" s="605"/>
      <c r="CF28" s="605"/>
      <c r="CG28" s="605"/>
      <c r="CH28" s="605"/>
      <c r="CI28" s="605"/>
      <c r="CJ28" s="605"/>
      <c r="CK28" s="605"/>
      <c r="CL28" s="605"/>
      <c r="CM28" s="605"/>
      <c r="CN28" s="605"/>
      <c r="CO28" s="605"/>
      <c r="CP28" s="605"/>
      <c r="CQ28" s="605"/>
      <c r="CR28" s="605"/>
      <c r="CS28" s="605"/>
      <c r="CT28" s="605"/>
      <c r="CU28" s="605"/>
      <c r="CV28" s="605"/>
      <c r="CW28" s="605"/>
      <c r="CX28" s="605"/>
      <c r="CY28" s="605"/>
      <c r="CZ28" s="605"/>
      <c r="DA28" s="605"/>
      <c r="DB28" s="605"/>
      <c r="DC28" s="605"/>
      <c r="DD28" s="605"/>
      <c r="DE28" s="605"/>
      <c r="DF28" s="605"/>
      <c r="DG28" s="605"/>
      <c r="DH28" s="605"/>
      <c r="DI28" s="605"/>
      <c r="DJ28" s="605"/>
      <c r="DK28" s="605"/>
      <c r="DL28" s="605"/>
      <c r="DM28" s="605"/>
      <c r="DN28" s="605"/>
      <c r="DO28" s="605"/>
      <c r="DP28" s="605"/>
      <c r="DQ28" s="901">
        <v>3</v>
      </c>
      <c r="DR28" s="901">
        <v>0</v>
      </c>
      <c r="DS28" s="901">
        <v>1</v>
      </c>
      <c r="DT28" s="901">
        <v>7</v>
      </c>
      <c r="DU28" s="904">
        <v>5</v>
      </c>
      <c r="DV28" s="905"/>
      <c r="DW28" s="905" t="s">
        <v>11</v>
      </c>
      <c r="DX28" s="605"/>
      <c r="DY28" s="605"/>
      <c r="DZ28" s="605"/>
      <c r="EA28" s="605"/>
      <c r="EB28" s="605"/>
      <c r="EC28" s="605"/>
      <c r="ED28" s="605"/>
      <c r="EE28" s="605"/>
      <c r="EF28" s="605"/>
      <c r="EG28" s="605"/>
      <c r="EH28" s="605"/>
      <c r="EI28" s="605"/>
      <c r="EJ28" s="605"/>
      <c r="EK28" s="605"/>
      <c r="EL28" s="605"/>
      <c r="EM28" s="605"/>
      <c r="EN28" s="605"/>
      <c r="EO28" s="605"/>
      <c r="EP28" s="605"/>
      <c r="EQ28" s="605"/>
      <c r="ER28" s="605"/>
      <c r="ES28" s="605"/>
      <c r="ET28" s="605"/>
      <c r="EU28" s="605"/>
      <c r="EV28" s="605"/>
      <c r="EW28" s="605"/>
      <c r="EX28" s="605"/>
      <c r="EY28" s="605"/>
      <c r="EZ28" s="605"/>
      <c r="FA28" s="605"/>
      <c r="FB28" s="605"/>
      <c r="FC28" s="605"/>
      <c r="FD28" s="605"/>
      <c r="FE28" s="605"/>
      <c r="FF28" s="605"/>
      <c r="FG28" s="605"/>
      <c r="FH28" s="605"/>
      <c r="FI28" s="605"/>
      <c r="FJ28" s="605"/>
      <c r="FK28" s="605"/>
      <c r="FL28" s="605"/>
      <c r="FM28" s="605"/>
      <c r="FN28" s="605"/>
      <c r="FO28" s="605"/>
      <c r="FP28" s="605"/>
      <c r="FQ28" s="605"/>
      <c r="FR28" s="605"/>
      <c r="FS28" s="605"/>
      <c r="FT28" s="605"/>
      <c r="FU28" s="605"/>
      <c r="FV28" s="605"/>
      <c r="FW28" s="605"/>
      <c r="FX28" s="605"/>
      <c r="FY28" s="605"/>
      <c r="FZ28" s="605"/>
      <c r="GA28" s="605"/>
      <c r="GB28" s="605"/>
      <c r="GC28" s="605"/>
      <c r="GD28" s="605"/>
      <c r="GE28" s="605"/>
      <c r="GF28" s="605"/>
      <c r="GG28" s="605"/>
      <c r="GH28" s="605"/>
      <c r="GI28" s="605"/>
      <c r="GJ28" s="605"/>
      <c r="GK28" s="605"/>
      <c r="GL28" s="605"/>
      <c r="GM28" s="605"/>
      <c r="GN28" s="605"/>
      <c r="GO28" s="605"/>
      <c r="GP28" s="605">
        <v>1</v>
      </c>
      <c r="GQ28" s="605">
        <v>0</v>
      </c>
      <c r="GR28" s="605">
        <v>0</v>
      </c>
      <c r="GS28" s="605">
        <v>1</v>
      </c>
      <c r="GT28" s="605">
        <v>0</v>
      </c>
      <c r="GU28" s="605"/>
      <c r="GV28" s="605">
        <v>-100</v>
      </c>
      <c r="GW28" s="873">
        <v>0</v>
      </c>
      <c r="GX28" s="873">
        <v>0</v>
      </c>
      <c r="GY28" s="873">
        <v>0</v>
      </c>
      <c r="GZ28" s="873">
        <v>0</v>
      </c>
      <c r="HA28" s="873">
        <v>0</v>
      </c>
      <c r="HB28" s="873"/>
      <c r="HC28" s="878">
        <v>0</v>
      </c>
      <c r="HD28" s="605"/>
      <c r="HE28" s="605"/>
      <c r="HF28" s="605"/>
      <c r="HG28" s="605"/>
      <c r="HH28" s="605"/>
      <c r="HI28" s="605"/>
      <c r="HJ28" s="605"/>
      <c r="HK28" s="605">
        <v>0</v>
      </c>
      <c r="HL28" s="605">
        <v>0</v>
      </c>
      <c r="HM28" s="605">
        <v>0</v>
      </c>
      <c r="HN28" s="605">
        <v>0</v>
      </c>
      <c r="HO28" s="605">
        <v>0</v>
      </c>
      <c r="HP28" s="605"/>
      <c r="HQ28" s="605">
        <v>0</v>
      </c>
      <c r="HR28" s="605"/>
      <c r="HS28" s="605"/>
      <c r="HT28" s="605"/>
      <c r="HU28" s="605"/>
      <c r="HV28" s="605"/>
      <c r="HW28" s="605"/>
      <c r="HX28" s="605"/>
      <c r="HY28" s="605"/>
      <c r="HZ28" s="605"/>
      <c r="IA28" s="605"/>
      <c r="IB28" s="605"/>
      <c r="IC28" s="605"/>
      <c r="ID28" s="605"/>
      <c r="IE28" s="605"/>
      <c r="IF28" s="605"/>
      <c r="IG28" s="605"/>
      <c r="IH28" s="605"/>
      <c r="II28" s="605"/>
      <c r="IJ28" s="605"/>
      <c r="IK28" s="605"/>
      <c r="IL28" s="605"/>
      <c r="IM28" s="605"/>
      <c r="IN28" s="605"/>
      <c r="IO28" s="605"/>
      <c r="IP28" s="605"/>
      <c r="IQ28" s="605"/>
      <c r="IR28" s="605"/>
      <c r="IS28" s="605"/>
      <c r="IT28" s="605"/>
      <c r="IU28" s="605"/>
      <c r="IV28" s="605"/>
      <c r="IW28" s="605"/>
      <c r="IX28" s="605"/>
      <c r="IY28" s="605"/>
      <c r="IZ28" s="605"/>
    </row>
    <row r="29" spans="1:260" x14ac:dyDescent="0.25">
      <c r="A29" s="605" t="s">
        <v>956</v>
      </c>
      <c r="B29" s="605">
        <v>0</v>
      </c>
      <c r="C29" s="605">
        <v>0</v>
      </c>
      <c r="D29" s="605">
        <v>0</v>
      </c>
      <c r="E29" s="605">
        <v>0</v>
      </c>
      <c r="F29" s="605">
        <v>0</v>
      </c>
      <c r="G29" s="605"/>
      <c r="H29" s="605">
        <v>0</v>
      </c>
      <c r="I29" s="605"/>
      <c r="J29" s="605"/>
      <c r="K29" s="605"/>
      <c r="L29" s="605"/>
      <c r="M29" s="605"/>
      <c r="N29" s="605"/>
      <c r="O29" s="605"/>
      <c r="P29" s="605"/>
      <c r="Q29" s="605"/>
      <c r="R29" s="605"/>
      <c r="S29" s="605"/>
      <c r="T29" s="605"/>
      <c r="U29" s="605"/>
      <c r="V29" s="605"/>
      <c r="W29" s="605"/>
      <c r="X29" s="605"/>
      <c r="Y29" s="605"/>
      <c r="Z29" s="605"/>
      <c r="AA29" s="605"/>
      <c r="AB29" s="605"/>
      <c r="AC29" s="605"/>
      <c r="AD29" s="605"/>
      <c r="AE29" s="605"/>
      <c r="AF29" s="605"/>
      <c r="AG29" s="605"/>
      <c r="AH29" s="605"/>
      <c r="AI29" s="605"/>
      <c r="AJ29" s="605"/>
      <c r="AK29" s="605"/>
      <c r="AL29" s="605"/>
      <c r="AM29" s="605"/>
      <c r="AN29" s="605"/>
      <c r="AO29" s="605"/>
      <c r="AP29" s="605"/>
      <c r="AQ29" s="605"/>
      <c r="AR29" s="605"/>
      <c r="AS29" s="605"/>
      <c r="AT29" s="605"/>
      <c r="AU29" s="605"/>
      <c r="AV29" s="878">
        <v>0</v>
      </c>
      <c r="AW29" s="878"/>
      <c r="AX29" s="605"/>
      <c r="AY29" s="605"/>
      <c r="AZ29" s="605"/>
      <c r="BA29" s="605"/>
      <c r="BB29" s="605"/>
      <c r="BC29" s="493">
        <v>0</v>
      </c>
      <c r="BD29" s="1115"/>
      <c r="BE29" s="605"/>
      <c r="BF29" s="605">
        <v>0</v>
      </c>
      <c r="BG29" s="605">
        <v>0</v>
      </c>
      <c r="BH29" s="605">
        <v>0</v>
      </c>
      <c r="BI29" s="605">
        <v>0</v>
      </c>
      <c r="BJ29" s="873">
        <v>0</v>
      </c>
      <c r="BK29" s="873"/>
      <c r="BL29" s="605">
        <v>0</v>
      </c>
      <c r="BM29" s="605">
        <v>0</v>
      </c>
      <c r="BN29" s="605">
        <v>0</v>
      </c>
      <c r="BO29" s="605">
        <v>0</v>
      </c>
      <c r="BP29" s="605">
        <v>0</v>
      </c>
      <c r="BQ29" s="605">
        <v>0</v>
      </c>
      <c r="BR29" s="605"/>
      <c r="BS29" s="605">
        <v>0</v>
      </c>
      <c r="BT29" s="605"/>
      <c r="BU29" s="605"/>
      <c r="BV29" s="605"/>
      <c r="BW29" s="605"/>
      <c r="BX29" s="605"/>
      <c r="BY29" s="605"/>
      <c r="BZ29" s="605"/>
      <c r="CA29" s="605"/>
      <c r="CB29" s="605"/>
      <c r="CC29" s="605"/>
      <c r="CD29" s="605"/>
      <c r="CE29" s="605"/>
      <c r="CF29" s="605"/>
      <c r="CG29" s="605"/>
      <c r="CH29" s="605"/>
      <c r="CI29" s="605"/>
      <c r="CJ29" s="605"/>
      <c r="CK29" s="605"/>
      <c r="CL29" s="605"/>
      <c r="CM29" s="605"/>
      <c r="CN29" s="605"/>
      <c r="CO29" s="605"/>
      <c r="CP29" s="605"/>
      <c r="CQ29" s="605"/>
      <c r="CR29" s="605"/>
      <c r="CS29" s="605"/>
      <c r="CT29" s="605"/>
      <c r="CU29" s="605"/>
      <c r="CV29" s="605"/>
      <c r="CW29" s="605"/>
      <c r="CX29" s="605"/>
      <c r="CY29" s="605"/>
      <c r="CZ29" s="605"/>
      <c r="DA29" s="605"/>
      <c r="DB29" s="605"/>
      <c r="DC29" s="605"/>
      <c r="DD29" s="605"/>
      <c r="DE29" s="605"/>
      <c r="DF29" s="605"/>
      <c r="DG29" s="605"/>
      <c r="DH29" s="605"/>
      <c r="DI29" s="605"/>
      <c r="DJ29" s="605"/>
      <c r="DK29" s="605"/>
      <c r="DL29" s="605"/>
      <c r="DM29" s="605"/>
      <c r="DN29" s="605"/>
      <c r="DO29" s="605"/>
      <c r="DP29" s="605"/>
      <c r="DQ29" s="901">
        <v>0</v>
      </c>
      <c r="DR29" s="901">
        <v>0</v>
      </c>
      <c r="DS29" s="901">
        <v>0</v>
      </c>
      <c r="DT29" s="901">
        <v>0</v>
      </c>
      <c r="DU29" s="901"/>
      <c r="DV29" s="901"/>
      <c r="DW29" s="901"/>
      <c r="DX29" s="605"/>
      <c r="DY29" s="605"/>
      <c r="DZ29" s="605"/>
      <c r="EA29" s="605"/>
      <c r="EB29" s="605"/>
      <c r="EC29" s="605"/>
      <c r="ED29" s="605"/>
      <c r="EE29" s="605"/>
      <c r="EF29" s="605"/>
      <c r="EG29" s="605"/>
      <c r="EH29" s="605"/>
      <c r="EI29" s="605"/>
      <c r="EJ29" s="605"/>
      <c r="EK29" s="605"/>
      <c r="EL29" s="605"/>
      <c r="EM29" s="605"/>
      <c r="EN29" s="605"/>
      <c r="EO29" s="605"/>
      <c r="EP29" s="605"/>
      <c r="EQ29" s="605"/>
      <c r="ER29" s="605"/>
      <c r="ES29" s="605"/>
      <c r="ET29" s="605"/>
      <c r="EU29" s="605"/>
      <c r="EV29" s="605"/>
      <c r="EW29" s="605"/>
      <c r="EX29" s="605"/>
      <c r="EY29" s="605"/>
      <c r="EZ29" s="605"/>
      <c r="FA29" s="605"/>
      <c r="FB29" s="605"/>
      <c r="FC29" s="605"/>
      <c r="FD29" s="605"/>
      <c r="FE29" s="605"/>
      <c r="FF29" s="605"/>
      <c r="FG29" s="605"/>
      <c r="FH29" s="605"/>
      <c r="FI29" s="605"/>
      <c r="FJ29" s="605"/>
      <c r="FK29" s="605"/>
      <c r="FL29" s="605"/>
      <c r="FM29" s="605"/>
      <c r="FN29" s="605"/>
      <c r="FO29" s="605"/>
      <c r="FP29" s="605"/>
      <c r="FQ29" s="605"/>
      <c r="FR29" s="605"/>
      <c r="FS29" s="605"/>
      <c r="FT29" s="605"/>
      <c r="FU29" s="605"/>
      <c r="FV29" s="605"/>
      <c r="FW29" s="605"/>
      <c r="FX29" s="605"/>
      <c r="FY29" s="605"/>
      <c r="FZ29" s="605"/>
      <c r="GA29" s="605"/>
      <c r="GB29" s="605"/>
      <c r="GC29" s="605"/>
      <c r="GD29" s="605"/>
      <c r="GE29" s="605"/>
      <c r="GF29" s="605"/>
      <c r="GG29" s="605"/>
      <c r="GH29" s="605"/>
      <c r="GI29" s="605"/>
      <c r="GJ29" s="605"/>
      <c r="GK29" s="605"/>
      <c r="GL29" s="605"/>
      <c r="GM29" s="605"/>
      <c r="GN29" s="605"/>
      <c r="GO29" s="605"/>
      <c r="GP29" s="605">
        <v>0</v>
      </c>
      <c r="GQ29" s="605">
        <v>0</v>
      </c>
      <c r="GR29" s="605">
        <v>1</v>
      </c>
      <c r="GS29" s="605">
        <v>0</v>
      </c>
      <c r="GT29" s="605">
        <v>0</v>
      </c>
      <c r="GU29" s="605"/>
      <c r="GV29" s="605">
        <v>0</v>
      </c>
      <c r="GW29" s="873">
        <v>0</v>
      </c>
      <c r="GX29" s="873">
        <v>0</v>
      </c>
      <c r="GY29" s="873">
        <v>0</v>
      </c>
      <c r="GZ29" s="873">
        <v>0</v>
      </c>
      <c r="HA29" s="873">
        <v>0</v>
      </c>
      <c r="HB29" s="873"/>
      <c r="HC29" s="878">
        <v>0</v>
      </c>
      <c r="HD29" s="605"/>
      <c r="HE29" s="605"/>
      <c r="HF29" s="605"/>
      <c r="HG29" s="605"/>
      <c r="HH29" s="605"/>
      <c r="HI29" s="605"/>
      <c r="HJ29" s="605"/>
      <c r="HK29" s="605">
        <v>0</v>
      </c>
      <c r="HL29" s="605">
        <v>0</v>
      </c>
      <c r="HM29" s="605">
        <v>0</v>
      </c>
      <c r="HN29" s="605">
        <v>0</v>
      </c>
      <c r="HO29" s="605">
        <v>0</v>
      </c>
      <c r="HP29" s="605"/>
      <c r="HQ29" s="605">
        <v>0</v>
      </c>
      <c r="HR29" s="605"/>
      <c r="HS29" s="605"/>
      <c r="HT29" s="605"/>
      <c r="HU29" s="605"/>
      <c r="HV29" s="605"/>
      <c r="HW29" s="605"/>
      <c r="HX29" s="605"/>
      <c r="HY29" s="605"/>
      <c r="HZ29" s="605"/>
      <c r="IA29" s="605"/>
      <c r="IB29" s="605"/>
      <c r="IC29" s="605"/>
      <c r="ID29" s="605"/>
      <c r="IE29" s="605"/>
      <c r="IF29" s="605"/>
      <c r="IG29" s="605"/>
      <c r="IH29" s="605"/>
      <c r="II29" s="605"/>
      <c r="IJ29" s="605"/>
      <c r="IK29" s="605"/>
      <c r="IL29" s="605"/>
      <c r="IM29" s="605"/>
      <c r="IN29" s="605"/>
      <c r="IO29" s="605"/>
      <c r="IP29" s="605"/>
      <c r="IQ29" s="605"/>
      <c r="IR29" s="605"/>
      <c r="IS29" s="605"/>
      <c r="IT29" s="605"/>
      <c r="IU29" s="605"/>
      <c r="IV29" s="605"/>
      <c r="IW29" s="605"/>
      <c r="IX29" s="605"/>
      <c r="IY29" s="605"/>
      <c r="IZ29" s="605"/>
    </row>
    <row r="30" spans="1:260" x14ac:dyDescent="0.25">
      <c r="A30" s="897" t="s">
        <v>957</v>
      </c>
      <c r="B30" s="873">
        <v>0</v>
      </c>
      <c r="C30" s="873">
        <v>0</v>
      </c>
      <c r="D30" s="873">
        <v>0</v>
      </c>
      <c r="E30" s="873">
        <v>0</v>
      </c>
      <c r="F30" s="873">
        <v>0</v>
      </c>
      <c r="G30" s="873"/>
      <c r="H30" s="873">
        <v>0</v>
      </c>
      <c r="I30" s="873">
        <v>0</v>
      </c>
      <c r="J30" s="873">
        <v>0</v>
      </c>
      <c r="K30" s="873">
        <v>0</v>
      </c>
      <c r="L30" s="873">
        <v>0</v>
      </c>
      <c r="M30" s="873"/>
      <c r="N30" s="873"/>
      <c r="O30" s="873">
        <v>0</v>
      </c>
      <c r="P30" s="873">
        <v>0</v>
      </c>
      <c r="Q30" s="873">
        <v>0</v>
      </c>
      <c r="R30" s="873">
        <v>0</v>
      </c>
      <c r="S30" s="873">
        <v>0</v>
      </c>
      <c r="T30" s="873"/>
      <c r="U30" s="873"/>
      <c r="V30" s="873">
        <v>0</v>
      </c>
      <c r="W30" s="873">
        <v>0</v>
      </c>
      <c r="X30" s="873">
        <v>0</v>
      </c>
      <c r="Y30" s="873">
        <v>0</v>
      </c>
      <c r="Z30" s="873">
        <v>0</v>
      </c>
      <c r="AA30" s="873"/>
      <c r="AB30" s="873"/>
      <c r="AC30" s="873">
        <v>0</v>
      </c>
      <c r="AD30" s="896">
        <v>0</v>
      </c>
      <c r="AE30" s="896">
        <v>0</v>
      </c>
      <c r="AF30" s="896">
        <v>0</v>
      </c>
      <c r="AG30" s="896">
        <v>0</v>
      </c>
      <c r="AH30" s="896"/>
      <c r="AI30" s="896"/>
      <c r="AJ30" s="896">
        <v>0</v>
      </c>
      <c r="AK30" s="873">
        <v>0</v>
      </c>
      <c r="AL30" s="873">
        <v>0</v>
      </c>
      <c r="AM30" s="873">
        <v>0</v>
      </c>
      <c r="AN30" s="873">
        <v>0</v>
      </c>
      <c r="AO30" s="873"/>
      <c r="AP30" s="873"/>
      <c r="AQ30" s="873">
        <v>0</v>
      </c>
      <c r="AR30" s="883">
        <v>0</v>
      </c>
      <c r="AS30" s="883">
        <v>0</v>
      </c>
      <c r="AT30" s="883">
        <v>0</v>
      </c>
      <c r="AU30" s="883">
        <v>0</v>
      </c>
      <c r="AV30" s="878">
        <v>0</v>
      </c>
      <c r="AW30" s="878"/>
      <c r="AX30" s="883">
        <v>0</v>
      </c>
      <c r="AY30" s="897">
        <v>0</v>
      </c>
      <c r="AZ30" s="897">
        <v>0</v>
      </c>
      <c r="BA30" s="897">
        <v>0</v>
      </c>
      <c r="BB30" s="897">
        <v>0</v>
      </c>
      <c r="BC30" s="493">
        <v>0</v>
      </c>
      <c r="BD30" s="1115"/>
      <c r="BE30" s="897">
        <v>0</v>
      </c>
      <c r="BF30" s="873">
        <v>0</v>
      </c>
      <c r="BG30" s="873">
        <v>0</v>
      </c>
      <c r="BH30" s="873">
        <v>0</v>
      </c>
      <c r="BI30" s="873">
        <v>0</v>
      </c>
      <c r="BJ30" s="873">
        <v>0</v>
      </c>
      <c r="BK30" s="873"/>
      <c r="BL30" s="873">
        <v>0</v>
      </c>
      <c r="BM30" s="873">
        <v>0</v>
      </c>
      <c r="BN30" s="873">
        <v>0</v>
      </c>
      <c r="BO30" s="873">
        <v>0</v>
      </c>
      <c r="BP30" s="873">
        <v>0</v>
      </c>
      <c r="BQ30" s="873">
        <v>0</v>
      </c>
      <c r="BR30" s="873"/>
      <c r="BS30" s="873">
        <v>0</v>
      </c>
      <c r="BT30" s="873">
        <v>0</v>
      </c>
      <c r="BU30" s="873">
        <v>0</v>
      </c>
      <c r="BV30" s="873">
        <v>0</v>
      </c>
      <c r="BW30" s="873">
        <v>0</v>
      </c>
      <c r="BX30" s="873"/>
      <c r="BY30" s="873"/>
      <c r="BZ30" s="873">
        <v>0</v>
      </c>
      <c r="CA30" s="873">
        <v>0</v>
      </c>
      <c r="CB30" s="873">
        <v>0</v>
      </c>
      <c r="CC30" s="873">
        <v>0</v>
      </c>
      <c r="CD30" s="873">
        <v>0</v>
      </c>
      <c r="CE30" s="873"/>
      <c r="CF30" s="873"/>
      <c r="CG30" s="873">
        <v>0</v>
      </c>
      <c r="CH30" s="873">
        <v>0</v>
      </c>
      <c r="CI30" s="873">
        <v>0</v>
      </c>
      <c r="CJ30" s="873">
        <v>0</v>
      </c>
      <c r="CK30" s="873">
        <v>0</v>
      </c>
      <c r="CL30" s="873"/>
      <c r="CM30" s="873"/>
      <c r="CN30" s="873">
        <v>0</v>
      </c>
      <c r="CO30" s="873">
        <v>3</v>
      </c>
      <c r="CP30" s="873">
        <v>2</v>
      </c>
      <c r="CQ30" s="873">
        <v>2</v>
      </c>
      <c r="CR30" s="873">
        <v>3</v>
      </c>
      <c r="CS30" s="873">
        <v>0</v>
      </c>
      <c r="CT30" s="873"/>
      <c r="CU30" s="873">
        <v>0</v>
      </c>
      <c r="CV30" s="873">
        <v>0</v>
      </c>
      <c r="CW30" s="873">
        <v>0</v>
      </c>
      <c r="CX30" s="873">
        <v>0</v>
      </c>
      <c r="CY30" s="873">
        <v>0</v>
      </c>
      <c r="CZ30" s="873"/>
      <c r="DA30" s="873"/>
      <c r="DB30" s="873">
        <v>0</v>
      </c>
      <c r="DC30" s="873">
        <v>0</v>
      </c>
      <c r="DD30" s="873">
        <v>0</v>
      </c>
      <c r="DE30" s="873">
        <v>0</v>
      </c>
      <c r="DF30" s="873">
        <v>0</v>
      </c>
      <c r="DG30" s="873"/>
      <c r="DH30" s="873"/>
      <c r="DI30" s="873">
        <v>0</v>
      </c>
      <c r="DJ30" s="873">
        <v>0</v>
      </c>
      <c r="DK30" s="873">
        <v>0</v>
      </c>
      <c r="DL30" s="873">
        <v>0</v>
      </c>
      <c r="DM30" s="873">
        <v>0</v>
      </c>
      <c r="DN30" s="873"/>
      <c r="DO30" s="873"/>
      <c r="DP30" s="873">
        <v>0</v>
      </c>
      <c r="DQ30" s="878">
        <v>0</v>
      </c>
      <c r="DR30" s="878">
        <v>0</v>
      </c>
      <c r="DS30" s="878">
        <v>0</v>
      </c>
      <c r="DT30" s="878">
        <v>0</v>
      </c>
      <c r="DU30" s="878"/>
      <c r="DV30" s="878"/>
      <c r="DW30" s="878"/>
      <c r="DX30" s="897">
        <v>0</v>
      </c>
      <c r="DY30" s="897">
        <v>0</v>
      </c>
      <c r="DZ30" s="897">
        <v>0</v>
      </c>
      <c r="EA30" s="897">
        <v>0</v>
      </c>
      <c r="EB30" s="897"/>
      <c r="EC30" s="897"/>
      <c r="ED30" s="873">
        <v>0</v>
      </c>
      <c r="EE30" s="897">
        <v>0</v>
      </c>
      <c r="EF30" s="897">
        <v>0</v>
      </c>
      <c r="EG30" s="897">
        <v>0</v>
      </c>
      <c r="EH30" s="897">
        <v>0</v>
      </c>
      <c r="EI30" s="897"/>
      <c r="EJ30" s="897"/>
      <c r="EK30" s="897">
        <v>0</v>
      </c>
      <c r="EL30" s="873">
        <v>0</v>
      </c>
      <c r="EM30" s="873">
        <v>0</v>
      </c>
      <c r="EN30" s="873">
        <v>0</v>
      </c>
      <c r="EO30" s="873">
        <v>0</v>
      </c>
      <c r="EP30" s="873"/>
      <c r="EQ30" s="873"/>
      <c r="ER30" s="873">
        <v>0</v>
      </c>
      <c r="ES30" s="873">
        <v>0</v>
      </c>
      <c r="ET30" s="873">
        <v>0</v>
      </c>
      <c r="EU30" s="873">
        <v>0</v>
      </c>
      <c r="EV30" s="873">
        <v>0</v>
      </c>
      <c r="EW30" s="873"/>
      <c r="EX30" s="873"/>
      <c r="EY30" s="873">
        <v>0</v>
      </c>
      <c r="EZ30" s="873">
        <v>0</v>
      </c>
      <c r="FA30" s="873">
        <v>0</v>
      </c>
      <c r="FB30" s="873">
        <v>0</v>
      </c>
      <c r="FC30" s="873">
        <v>0</v>
      </c>
      <c r="FD30" s="873"/>
      <c r="FE30" s="873"/>
      <c r="FF30" s="873">
        <v>0</v>
      </c>
      <c r="FG30" s="873">
        <v>0</v>
      </c>
      <c r="FH30" s="873">
        <v>0</v>
      </c>
      <c r="FI30" s="873">
        <v>0</v>
      </c>
      <c r="FJ30" s="873">
        <v>0</v>
      </c>
      <c r="FK30" s="873"/>
      <c r="FL30" s="873"/>
      <c r="FM30" s="873">
        <v>0</v>
      </c>
      <c r="FN30" s="873">
        <v>0</v>
      </c>
      <c r="FO30" s="873">
        <v>0</v>
      </c>
      <c r="FP30" s="873">
        <v>0</v>
      </c>
      <c r="FQ30" s="873">
        <v>0</v>
      </c>
      <c r="FR30" s="873"/>
      <c r="FS30" s="873"/>
      <c r="FT30" s="873">
        <v>0</v>
      </c>
      <c r="FU30" s="873">
        <v>0</v>
      </c>
      <c r="FV30" s="873">
        <v>0</v>
      </c>
      <c r="FW30" s="873">
        <v>0</v>
      </c>
      <c r="FX30" s="873">
        <v>0</v>
      </c>
      <c r="FY30" s="873"/>
      <c r="FZ30" s="873"/>
      <c r="GA30" s="873">
        <v>0</v>
      </c>
      <c r="GB30" s="873">
        <v>0</v>
      </c>
      <c r="GC30" s="873">
        <v>0</v>
      </c>
      <c r="GD30" s="873">
        <v>0</v>
      </c>
      <c r="GE30" s="873">
        <v>0</v>
      </c>
      <c r="GF30" s="873"/>
      <c r="GG30" s="873"/>
      <c r="GH30" s="873">
        <v>0</v>
      </c>
      <c r="GI30" s="873">
        <v>0</v>
      </c>
      <c r="GJ30" s="873">
        <v>0</v>
      </c>
      <c r="GK30" s="873">
        <v>0</v>
      </c>
      <c r="GL30" s="873">
        <v>0</v>
      </c>
      <c r="GM30" s="873"/>
      <c r="GN30" s="873"/>
      <c r="GO30" s="873">
        <v>0</v>
      </c>
      <c r="GP30" s="873">
        <v>0</v>
      </c>
      <c r="GQ30" s="873">
        <v>0</v>
      </c>
      <c r="GR30" s="873">
        <v>0</v>
      </c>
      <c r="GS30" s="873">
        <v>0</v>
      </c>
      <c r="GT30" s="873">
        <v>2</v>
      </c>
      <c r="GU30" s="873"/>
      <c r="GV30" s="889">
        <v>100</v>
      </c>
      <c r="GW30" s="873">
        <v>0</v>
      </c>
      <c r="GX30" s="873">
        <v>0</v>
      </c>
      <c r="GY30" s="873">
        <v>0</v>
      </c>
      <c r="GZ30" s="873">
        <v>0</v>
      </c>
      <c r="HA30" s="873">
        <v>0</v>
      </c>
      <c r="HB30" s="873"/>
      <c r="HC30" s="878">
        <v>0</v>
      </c>
      <c r="HD30" s="873">
        <v>0</v>
      </c>
      <c r="HE30" s="873">
        <v>0</v>
      </c>
      <c r="HF30" s="873">
        <v>0</v>
      </c>
      <c r="HG30" s="873">
        <v>0</v>
      </c>
      <c r="HH30" s="873"/>
      <c r="HI30" s="873"/>
      <c r="HJ30" s="873"/>
      <c r="HK30" s="873">
        <v>18</v>
      </c>
      <c r="HL30" s="873">
        <v>30</v>
      </c>
      <c r="HM30" s="873">
        <v>29</v>
      </c>
      <c r="HN30" s="873">
        <v>1</v>
      </c>
      <c r="HO30" s="873">
        <v>0</v>
      </c>
      <c r="HP30" s="873"/>
      <c r="HQ30" s="873">
        <v>0</v>
      </c>
      <c r="HR30" s="605"/>
      <c r="HS30" s="605"/>
      <c r="HT30" s="605"/>
      <c r="HU30" s="605"/>
      <c r="HV30" s="605"/>
      <c r="HW30" s="605"/>
      <c r="HX30" s="605"/>
      <c r="HY30" s="605"/>
      <c r="HZ30" s="605"/>
      <c r="IA30" s="605"/>
      <c r="IB30" s="605"/>
      <c r="IC30" s="605"/>
      <c r="ID30" s="605"/>
      <c r="IE30" s="605"/>
      <c r="IF30" s="605"/>
      <c r="IG30" s="605"/>
      <c r="IH30" s="605"/>
      <c r="II30" s="605"/>
      <c r="IJ30" s="605"/>
      <c r="IK30" s="605"/>
      <c r="IL30" s="605"/>
      <c r="IM30" s="605"/>
      <c r="IN30" s="605"/>
      <c r="IO30" s="605"/>
      <c r="IP30" s="605"/>
      <c r="IQ30" s="605"/>
      <c r="IR30" s="605"/>
      <c r="IS30" s="605"/>
      <c r="IT30" s="605"/>
      <c r="IU30" s="605"/>
      <c r="IV30" s="605"/>
      <c r="IW30" s="605"/>
      <c r="IX30" s="605"/>
      <c r="IY30" s="605"/>
      <c r="IZ30" s="605"/>
    </row>
    <row r="31" spans="1:260" x14ac:dyDescent="0.25">
      <c r="A31" s="900" t="s">
        <v>958</v>
      </c>
      <c r="B31" s="873">
        <v>0</v>
      </c>
      <c r="C31" s="873">
        <v>0</v>
      </c>
      <c r="D31" s="873">
        <v>0</v>
      </c>
      <c r="E31" s="873">
        <v>0</v>
      </c>
      <c r="F31" s="873">
        <v>0</v>
      </c>
      <c r="G31" s="873"/>
      <c r="H31" s="873">
        <v>0</v>
      </c>
      <c r="I31" s="873">
        <v>0</v>
      </c>
      <c r="J31" s="873">
        <v>0</v>
      </c>
      <c r="K31" s="873">
        <v>0</v>
      </c>
      <c r="L31" s="873">
        <v>0</v>
      </c>
      <c r="M31" s="873"/>
      <c r="N31" s="873"/>
      <c r="O31" s="873">
        <v>0</v>
      </c>
      <c r="P31" s="873">
        <v>0</v>
      </c>
      <c r="Q31" s="873">
        <v>0</v>
      </c>
      <c r="R31" s="873">
        <v>0</v>
      </c>
      <c r="S31" s="873">
        <v>0</v>
      </c>
      <c r="T31" s="873"/>
      <c r="U31" s="873"/>
      <c r="V31" s="873">
        <v>0</v>
      </c>
      <c r="W31" s="873">
        <v>0</v>
      </c>
      <c r="X31" s="873">
        <v>0</v>
      </c>
      <c r="Y31" s="873">
        <v>0</v>
      </c>
      <c r="Z31" s="873">
        <v>0</v>
      </c>
      <c r="AA31" s="873"/>
      <c r="AB31" s="873"/>
      <c r="AC31" s="873">
        <v>0</v>
      </c>
      <c r="AD31" s="896">
        <v>0</v>
      </c>
      <c r="AE31" s="896">
        <v>0</v>
      </c>
      <c r="AF31" s="896">
        <v>0</v>
      </c>
      <c r="AG31" s="896">
        <v>0</v>
      </c>
      <c r="AH31" s="896"/>
      <c r="AI31" s="896"/>
      <c r="AJ31" s="896">
        <v>0</v>
      </c>
      <c r="AK31" s="873">
        <v>0</v>
      </c>
      <c r="AL31" s="873">
        <v>0</v>
      </c>
      <c r="AM31" s="873">
        <v>0</v>
      </c>
      <c r="AN31" s="873">
        <v>0</v>
      </c>
      <c r="AO31" s="873"/>
      <c r="AP31" s="873"/>
      <c r="AQ31" s="873">
        <v>0</v>
      </c>
      <c r="AR31" s="883">
        <v>0</v>
      </c>
      <c r="AS31" s="883">
        <v>0</v>
      </c>
      <c r="AT31" s="883">
        <v>0</v>
      </c>
      <c r="AU31" s="883">
        <v>0</v>
      </c>
      <c r="AV31" s="878">
        <v>0</v>
      </c>
      <c r="AW31" s="878"/>
      <c r="AX31" s="883">
        <v>0</v>
      </c>
      <c r="AY31" s="900">
        <v>0</v>
      </c>
      <c r="AZ31" s="900">
        <v>0</v>
      </c>
      <c r="BA31" s="900">
        <v>0</v>
      </c>
      <c r="BB31" s="900">
        <v>0</v>
      </c>
      <c r="BC31" s="493">
        <v>0</v>
      </c>
      <c r="BD31" s="1115"/>
      <c r="BE31" s="900">
        <v>0</v>
      </c>
      <c r="BF31" s="873">
        <v>0</v>
      </c>
      <c r="BG31" s="873">
        <v>0</v>
      </c>
      <c r="BH31" s="873">
        <v>0</v>
      </c>
      <c r="BI31" s="873">
        <v>0</v>
      </c>
      <c r="BJ31" s="873">
        <v>0</v>
      </c>
      <c r="BK31" s="873"/>
      <c r="BL31" s="873">
        <v>0</v>
      </c>
      <c r="BM31" s="873">
        <v>0</v>
      </c>
      <c r="BN31" s="873">
        <v>0</v>
      </c>
      <c r="BO31" s="873">
        <v>0</v>
      </c>
      <c r="BP31" s="873">
        <v>0</v>
      </c>
      <c r="BQ31" s="873">
        <v>0</v>
      </c>
      <c r="BR31" s="873"/>
      <c r="BS31" s="873">
        <v>0</v>
      </c>
      <c r="BT31" s="873">
        <v>0</v>
      </c>
      <c r="BU31" s="873">
        <v>0</v>
      </c>
      <c r="BV31" s="873">
        <v>0</v>
      </c>
      <c r="BW31" s="873">
        <v>0</v>
      </c>
      <c r="BX31" s="873"/>
      <c r="BY31" s="873"/>
      <c r="BZ31" s="873">
        <v>0</v>
      </c>
      <c r="CA31" s="873">
        <v>0</v>
      </c>
      <c r="CB31" s="873">
        <v>0</v>
      </c>
      <c r="CC31" s="873">
        <v>0</v>
      </c>
      <c r="CD31" s="873">
        <v>0</v>
      </c>
      <c r="CE31" s="873"/>
      <c r="CF31" s="873"/>
      <c r="CG31" s="873">
        <v>0</v>
      </c>
      <c r="CH31" s="873">
        <v>0</v>
      </c>
      <c r="CI31" s="873">
        <v>0</v>
      </c>
      <c r="CJ31" s="873">
        <v>0</v>
      </c>
      <c r="CK31" s="873">
        <v>0</v>
      </c>
      <c r="CL31" s="873"/>
      <c r="CM31" s="873"/>
      <c r="CN31" s="873">
        <v>0</v>
      </c>
      <c r="CO31" s="873">
        <v>0</v>
      </c>
      <c r="CP31" s="873">
        <v>0</v>
      </c>
      <c r="CQ31" s="873">
        <v>0</v>
      </c>
      <c r="CR31" s="873">
        <v>0</v>
      </c>
      <c r="CS31" s="873">
        <v>0</v>
      </c>
      <c r="CT31" s="873"/>
      <c r="CU31" s="873">
        <v>0</v>
      </c>
      <c r="CV31" s="873">
        <v>0</v>
      </c>
      <c r="CW31" s="873">
        <v>0</v>
      </c>
      <c r="CX31" s="873">
        <v>0</v>
      </c>
      <c r="CY31" s="873">
        <v>0</v>
      </c>
      <c r="CZ31" s="873"/>
      <c r="DA31" s="873"/>
      <c r="DB31" s="873">
        <v>0</v>
      </c>
      <c r="DC31" s="873">
        <v>0</v>
      </c>
      <c r="DD31" s="873">
        <v>0</v>
      </c>
      <c r="DE31" s="873">
        <v>0</v>
      </c>
      <c r="DF31" s="873">
        <v>0</v>
      </c>
      <c r="DG31" s="873"/>
      <c r="DH31" s="873"/>
      <c r="DI31" s="873">
        <v>0</v>
      </c>
      <c r="DJ31" s="873">
        <v>0</v>
      </c>
      <c r="DK31" s="873">
        <v>0</v>
      </c>
      <c r="DL31" s="873">
        <v>0</v>
      </c>
      <c r="DM31" s="873">
        <v>0</v>
      </c>
      <c r="DN31" s="873"/>
      <c r="DO31" s="873"/>
      <c r="DP31" s="873">
        <v>0</v>
      </c>
      <c r="DQ31" s="901">
        <v>0</v>
      </c>
      <c r="DR31" s="901">
        <v>0</v>
      </c>
      <c r="DS31" s="901">
        <v>0</v>
      </c>
      <c r="DT31" s="901">
        <v>0</v>
      </c>
      <c r="DU31" s="901"/>
      <c r="DV31" s="901"/>
      <c r="DW31" s="901"/>
      <c r="DX31" s="897">
        <v>0</v>
      </c>
      <c r="DY31" s="897">
        <v>0</v>
      </c>
      <c r="DZ31" s="897">
        <v>0</v>
      </c>
      <c r="EA31" s="897">
        <v>0</v>
      </c>
      <c r="EB31" s="897"/>
      <c r="EC31" s="897"/>
      <c r="ED31" s="873">
        <v>0</v>
      </c>
      <c r="EE31" s="897">
        <v>0</v>
      </c>
      <c r="EF31" s="897">
        <v>0</v>
      </c>
      <c r="EG31" s="897">
        <v>0</v>
      </c>
      <c r="EH31" s="897">
        <v>0</v>
      </c>
      <c r="EI31" s="897"/>
      <c r="EJ31" s="897"/>
      <c r="EK31" s="897">
        <v>0</v>
      </c>
      <c r="EL31" s="873">
        <v>0</v>
      </c>
      <c r="EM31" s="873">
        <v>0</v>
      </c>
      <c r="EN31" s="873">
        <v>0</v>
      </c>
      <c r="EO31" s="873">
        <v>0</v>
      </c>
      <c r="EP31" s="873"/>
      <c r="EQ31" s="873"/>
      <c r="ER31" s="873">
        <v>0</v>
      </c>
      <c r="ES31" s="873">
        <v>0</v>
      </c>
      <c r="ET31" s="873">
        <v>0</v>
      </c>
      <c r="EU31" s="873">
        <v>0</v>
      </c>
      <c r="EV31" s="873">
        <v>0</v>
      </c>
      <c r="EW31" s="873"/>
      <c r="EX31" s="873"/>
      <c r="EY31" s="873">
        <v>0</v>
      </c>
      <c r="EZ31" s="873">
        <v>0</v>
      </c>
      <c r="FA31" s="873">
        <v>0</v>
      </c>
      <c r="FB31" s="873">
        <v>0</v>
      </c>
      <c r="FC31" s="873">
        <v>0</v>
      </c>
      <c r="FD31" s="873"/>
      <c r="FE31" s="873"/>
      <c r="FF31" s="873">
        <v>0</v>
      </c>
      <c r="FG31" s="873">
        <v>0</v>
      </c>
      <c r="FH31" s="873">
        <v>0</v>
      </c>
      <c r="FI31" s="873">
        <v>0</v>
      </c>
      <c r="FJ31" s="873">
        <v>0</v>
      </c>
      <c r="FK31" s="873"/>
      <c r="FL31" s="873"/>
      <c r="FM31" s="873">
        <v>0</v>
      </c>
      <c r="FN31" s="873">
        <v>0</v>
      </c>
      <c r="FO31" s="873">
        <v>0</v>
      </c>
      <c r="FP31" s="873">
        <v>0</v>
      </c>
      <c r="FQ31" s="873">
        <v>0</v>
      </c>
      <c r="FR31" s="873"/>
      <c r="FS31" s="873"/>
      <c r="FT31" s="873">
        <v>0</v>
      </c>
      <c r="FU31" s="873">
        <v>0</v>
      </c>
      <c r="FV31" s="873">
        <v>0</v>
      </c>
      <c r="FW31" s="873">
        <v>0</v>
      </c>
      <c r="FX31" s="873">
        <v>0</v>
      </c>
      <c r="FY31" s="873"/>
      <c r="FZ31" s="873"/>
      <c r="GA31" s="873">
        <v>0</v>
      </c>
      <c r="GB31" s="873">
        <v>0</v>
      </c>
      <c r="GC31" s="873">
        <v>0</v>
      </c>
      <c r="GD31" s="873">
        <v>0</v>
      </c>
      <c r="GE31" s="873">
        <v>0</v>
      </c>
      <c r="GF31" s="873"/>
      <c r="GG31" s="873"/>
      <c r="GH31" s="873">
        <v>0</v>
      </c>
      <c r="GI31" s="873">
        <v>0</v>
      </c>
      <c r="GJ31" s="873">
        <v>0</v>
      </c>
      <c r="GK31" s="873">
        <v>0</v>
      </c>
      <c r="GL31" s="873">
        <v>0</v>
      </c>
      <c r="GM31" s="873"/>
      <c r="GN31" s="873"/>
      <c r="GO31" s="873">
        <v>0</v>
      </c>
      <c r="GP31" s="873">
        <v>0</v>
      </c>
      <c r="GQ31" s="873">
        <v>0</v>
      </c>
      <c r="GR31" s="873">
        <v>0</v>
      </c>
      <c r="GS31" s="873">
        <v>0</v>
      </c>
      <c r="GT31" s="873">
        <v>0</v>
      </c>
      <c r="GU31" s="873"/>
      <c r="GV31" s="873">
        <v>0</v>
      </c>
      <c r="GW31" s="873">
        <v>0</v>
      </c>
      <c r="GX31" s="873">
        <v>0</v>
      </c>
      <c r="GY31" s="873">
        <v>0</v>
      </c>
      <c r="GZ31" s="873">
        <v>0</v>
      </c>
      <c r="HA31" s="873">
        <v>0</v>
      </c>
      <c r="HB31" s="873"/>
      <c r="HC31" s="878">
        <v>0</v>
      </c>
      <c r="HD31" s="873">
        <v>0</v>
      </c>
      <c r="HE31" s="873">
        <v>0</v>
      </c>
      <c r="HF31" s="873">
        <v>0</v>
      </c>
      <c r="HG31" s="873">
        <v>0</v>
      </c>
      <c r="HH31" s="873"/>
      <c r="HI31" s="873"/>
      <c r="HJ31" s="605"/>
      <c r="HK31" s="605">
        <v>0</v>
      </c>
      <c r="HL31" s="605">
        <v>0</v>
      </c>
      <c r="HM31" s="605">
        <v>1</v>
      </c>
      <c r="HN31" s="605">
        <v>0</v>
      </c>
      <c r="HO31" s="605">
        <v>0</v>
      </c>
      <c r="HP31" s="605"/>
      <c r="HQ31" s="605">
        <v>0</v>
      </c>
      <c r="HR31" s="605"/>
      <c r="HS31" s="605"/>
      <c r="HT31" s="605"/>
      <c r="HU31" s="605"/>
      <c r="HV31" s="605"/>
      <c r="HW31" s="605"/>
      <c r="HX31" s="605"/>
      <c r="HY31" s="605"/>
      <c r="HZ31" s="605"/>
      <c r="IA31" s="605"/>
      <c r="IB31" s="605"/>
      <c r="IC31" s="605"/>
      <c r="ID31" s="605"/>
      <c r="IE31" s="605"/>
      <c r="IF31" s="605"/>
      <c r="IG31" s="605"/>
      <c r="IH31" s="605"/>
      <c r="II31" s="605"/>
      <c r="IJ31" s="605"/>
      <c r="IK31" s="605"/>
      <c r="IL31" s="605"/>
      <c r="IM31" s="605"/>
      <c r="IN31" s="605"/>
      <c r="IO31" s="605"/>
      <c r="IP31" s="605"/>
      <c r="IQ31" s="605"/>
      <c r="IR31" s="605"/>
      <c r="IS31" s="605"/>
      <c r="IT31" s="605"/>
      <c r="IU31" s="605"/>
      <c r="IV31" s="605"/>
      <c r="IW31" s="605"/>
      <c r="IX31" s="605"/>
      <c r="IY31" s="605"/>
      <c r="IZ31" s="605"/>
    </row>
  </sheetData>
  <mergeCells count="38">
    <mergeCell ref="A5:A6"/>
    <mergeCell ref="B5:H5"/>
    <mergeCell ref="I5:O5"/>
    <mergeCell ref="P5:V5"/>
    <mergeCell ref="W5:AC5"/>
    <mergeCell ref="AD5:AJ5"/>
    <mergeCell ref="AK5:AQ5"/>
    <mergeCell ref="AR5:AX5"/>
    <mergeCell ref="AY5:BE5"/>
    <mergeCell ref="BF5:BL5"/>
    <mergeCell ref="BM5:BS5"/>
    <mergeCell ref="BT5:BZ5"/>
    <mergeCell ref="CA5:CG5"/>
    <mergeCell ref="CH5:CN5"/>
    <mergeCell ref="CO5:CU5"/>
    <mergeCell ref="CV5:DB5"/>
    <mergeCell ref="DC5:DI5"/>
    <mergeCell ref="DJ5:DP5"/>
    <mergeCell ref="DQ5:DW5"/>
    <mergeCell ref="DX5:ED5"/>
    <mergeCell ref="EE5:EK5"/>
    <mergeCell ref="EL5:ER5"/>
    <mergeCell ref="ES5:EY5"/>
    <mergeCell ref="EZ5:FF5"/>
    <mergeCell ref="FG5:FM5"/>
    <mergeCell ref="FN5:FT5"/>
    <mergeCell ref="FU5:GA5"/>
    <mergeCell ref="GB5:GH5"/>
    <mergeCell ref="GI5:GO5"/>
    <mergeCell ref="GP5:GV5"/>
    <mergeCell ref="IF5:IL5"/>
    <mergeCell ref="IM5:IS5"/>
    <mergeCell ref="IT5:IZ5"/>
    <mergeCell ref="GW5:HC5"/>
    <mergeCell ref="HD5:HJ5"/>
    <mergeCell ref="HK5:HQ5"/>
    <mergeCell ref="HR5:HX5"/>
    <mergeCell ref="HY5:IE5"/>
  </mergeCells>
  <pageMargins left="0.70078740157480324" right="0.70078740157480324" top="0.75196850393700776" bottom="0.75196850393700776" header="0.3" footer="0.3"/>
  <pageSetup paperSize="9" scale="30" fitToWidth="4" fitToHeight="4" orientation="landscape" useFirstPageNumber="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T34"/>
  <sheetViews>
    <sheetView workbookViewId="0">
      <pane xSplit="2" ySplit="6" topLeftCell="C7" activePane="bottomRight" state="frozen"/>
      <selection pane="topRight"/>
      <selection pane="bottomLeft"/>
      <selection pane="bottomRight" activeCell="EB22" sqref="EB22"/>
    </sheetView>
  </sheetViews>
  <sheetFormatPr defaultRowHeight="15" x14ac:dyDescent="0.25"/>
  <cols>
    <col min="1" max="1" width="3.42578125" customWidth="1"/>
    <col min="2" max="2" width="40" customWidth="1"/>
    <col min="6" max="6" width="10.85546875" customWidth="1"/>
    <col min="79" max="79" width="11" customWidth="1"/>
    <col min="80" max="80" width="9.7109375" customWidth="1"/>
    <col min="81" max="81" width="10" customWidth="1"/>
    <col min="82" max="82" width="9.28515625" customWidth="1"/>
    <col min="103" max="106" width="9.140625" customWidth="1"/>
    <col min="147" max="147" width="10.42578125" customWidth="1"/>
  </cols>
  <sheetData>
    <row r="1" spans="2:150" x14ac:dyDescent="0.25">
      <c r="B1" t="s">
        <v>959</v>
      </c>
      <c r="F1" s="549"/>
    </row>
    <row r="4" spans="2:150" ht="29.25" customHeight="1" x14ac:dyDescent="0.25">
      <c r="B4" s="1314" t="s">
        <v>960</v>
      </c>
      <c r="C4" s="1317" t="s">
        <v>27</v>
      </c>
      <c r="D4" s="1317"/>
      <c r="E4" s="1317"/>
      <c r="F4" s="1317"/>
      <c r="G4" s="1317" t="s">
        <v>28</v>
      </c>
      <c r="H4" s="1317"/>
      <c r="I4" s="1317"/>
      <c r="J4" s="1317"/>
      <c r="K4" s="1317" t="s">
        <v>29</v>
      </c>
      <c r="L4" s="1317"/>
      <c r="M4" s="1317"/>
      <c r="N4" s="1317"/>
      <c r="O4" s="1317" t="s">
        <v>30</v>
      </c>
      <c r="P4" s="1317"/>
      <c r="Q4" s="1317"/>
      <c r="R4" s="1317"/>
      <c r="S4" s="1317" t="s">
        <v>31</v>
      </c>
      <c r="T4" s="1317"/>
      <c r="U4" s="1317"/>
      <c r="V4" s="1317"/>
      <c r="W4" s="1318" t="s">
        <v>32</v>
      </c>
      <c r="X4" s="1318"/>
      <c r="Y4" s="1318"/>
      <c r="Z4" s="1318"/>
      <c r="AA4" s="1313" t="s">
        <v>33</v>
      </c>
      <c r="AB4" s="1313"/>
      <c r="AC4" s="1313"/>
      <c r="AD4" s="1313"/>
      <c r="AE4" s="1313" t="s">
        <v>34</v>
      </c>
      <c r="AF4" s="1313"/>
      <c r="AG4" s="1313"/>
      <c r="AH4" s="1313"/>
      <c r="AI4" s="1313" t="s">
        <v>35</v>
      </c>
      <c r="AJ4" s="1313"/>
      <c r="AK4" s="1313"/>
      <c r="AL4" s="1313"/>
      <c r="AM4" s="1313" t="s">
        <v>36</v>
      </c>
      <c r="AN4" s="1313"/>
      <c r="AO4" s="1313"/>
      <c r="AP4" s="1313"/>
      <c r="AQ4" s="1313" t="s">
        <v>37</v>
      </c>
      <c r="AR4" s="1313"/>
      <c r="AS4" s="1313"/>
      <c r="AT4" s="1313"/>
      <c r="AU4" s="1313" t="s">
        <v>38</v>
      </c>
      <c r="AV4" s="1313"/>
      <c r="AW4" s="1313"/>
      <c r="AX4" s="1313"/>
      <c r="AY4" s="1313" t="s">
        <v>39</v>
      </c>
      <c r="AZ4" s="1313"/>
      <c r="BA4" s="1313"/>
      <c r="BB4" s="1313"/>
      <c r="BC4" s="1313" t="s">
        <v>40</v>
      </c>
      <c r="BD4" s="1313"/>
      <c r="BE4" s="1313"/>
      <c r="BF4" s="1313"/>
      <c r="BG4" s="1313" t="s">
        <v>41</v>
      </c>
      <c r="BH4" s="1313"/>
      <c r="BI4" s="1313"/>
      <c r="BJ4" s="1313"/>
      <c r="BK4" s="1313" t="s">
        <v>301</v>
      </c>
      <c r="BL4" s="1313"/>
      <c r="BM4" s="1313"/>
      <c r="BN4" s="1313"/>
      <c r="BO4" s="1313" t="s">
        <v>42</v>
      </c>
      <c r="BP4" s="1313"/>
      <c r="BQ4" s="1313"/>
      <c r="BR4" s="1313"/>
      <c r="BS4" s="1313" t="s">
        <v>43</v>
      </c>
      <c r="BT4" s="1313"/>
      <c r="BU4" s="1313"/>
      <c r="BV4" s="1313"/>
      <c r="BW4" s="1313" t="s">
        <v>44</v>
      </c>
      <c r="BX4" s="1313"/>
      <c r="BY4" s="1313"/>
      <c r="BZ4" s="1313"/>
      <c r="CA4" s="1313" t="s">
        <v>45</v>
      </c>
      <c r="CB4" s="1313"/>
      <c r="CC4" s="1313"/>
      <c r="CD4" s="1313"/>
      <c r="CE4" s="1313" t="s">
        <v>46</v>
      </c>
      <c r="CF4" s="1313"/>
      <c r="CG4" s="1313"/>
      <c r="CH4" s="1313"/>
      <c r="CI4" s="1313" t="s">
        <v>47</v>
      </c>
      <c r="CJ4" s="1313"/>
      <c r="CK4" s="1313"/>
      <c r="CL4" s="1313"/>
      <c r="CM4" s="1313" t="s">
        <v>48</v>
      </c>
      <c r="CN4" s="1313"/>
      <c r="CO4" s="1313"/>
      <c r="CP4" s="1313"/>
      <c r="CQ4" s="1313" t="s">
        <v>49</v>
      </c>
      <c r="CR4" s="1313"/>
      <c r="CS4" s="1313"/>
      <c r="CT4" s="1313"/>
      <c r="CU4" s="1313" t="s">
        <v>50</v>
      </c>
      <c r="CV4" s="1313"/>
      <c r="CW4" s="1313"/>
      <c r="CX4" s="1313"/>
      <c r="CY4" s="1313" t="s">
        <v>51</v>
      </c>
      <c r="CZ4" s="1313"/>
      <c r="DA4" s="1313"/>
      <c r="DB4" s="1313"/>
      <c r="DC4" s="1313" t="s">
        <v>52</v>
      </c>
      <c r="DD4" s="1313"/>
      <c r="DE4" s="1313"/>
      <c r="DF4" s="1313"/>
      <c r="DG4" s="1313" t="s">
        <v>53</v>
      </c>
      <c r="DH4" s="1313"/>
      <c r="DI4" s="1313"/>
      <c r="DJ4" s="1313"/>
      <c r="DK4" s="1313" t="s">
        <v>54</v>
      </c>
      <c r="DL4" s="1313"/>
      <c r="DM4" s="1313"/>
      <c r="DN4" s="1313"/>
      <c r="DO4" s="1313" t="s">
        <v>55</v>
      </c>
      <c r="DP4" s="1313"/>
      <c r="DQ4" s="1313"/>
      <c r="DR4" s="1313"/>
      <c r="DS4" s="1313" t="s">
        <v>56</v>
      </c>
      <c r="DT4" s="1313"/>
      <c r="DU4" s="1313"/>
      <c r="DV4" s="1313"/>
      <c r="DW4" s="1313" t="s">
        <v>57</v>
      </c>
      <c r="DX4" s="1313"/>
      <c r="DY4" s="1313"/>
      <c r="DZ4" s="1313"/>
      <c r="EA4" s="1313" t="s">
        <v>58</v>
      </c>
      <c r="EB4" s="1313"/>
      <c r="EC4" s="1313"/>
      <c r="ED4" s="1313"/>
      <c r="EE4" s="1313" t="s">
        <v>59</v>
      </c>
      <c r="EF4" s="1313"/>
      <c r="EG4" s="1313"/>
      <c r="EH4" s="1313"/>
      <c r="EI4" s="1313" t="s">
        <v>61</v>
      </c>
      <c r="EJ4" s="1313"/>
      <c r="EK4" s="1313"/>
      <c r="EL4" s="1313"/>
      <c r="EM4" s="1309" t="s">
        <v>925</v>
      </c>
      <c r="EN4" s="1310"/>
      <c r="EO4" s="1310"/>
      <c r="EP4" s="1311"/>
      <c r="EQ4" s="1312" t="s">
        <v>307</v>
      </c>
      <c r="ER4" s="1312"/>
      <c r="ES4" s="1312"/>
      <c r="ET4" s="1312"/>
    </row>
    <row r="5" spans="2:150" ht="62.25" customHeight="1" x14ac:dyDescent="0.25">
      <c r="B5" s="1315"/>
      <c r="C5" s="1304" t="s">
        <v>961</v>
      </c>
      <c r="D5" s="1304"/>
      <c r="E5" s="1304" t="s">
        <v>962</v>
      </c>
      <c r="F5" s="1304"/>
      <c r="G5" s="1304" t="s">
        <v>961</v>
      </c>
      <c r="H5" s="1304"/>
      <c r="I5" s="1304" t="s">
        <v>962</v>
      </c>
      <c r="J5" s="1304"/>
      <c r="K5" s="1308" t="s">
        <v>961</v>
      </c>
      <c r="L5" s="1308"/>
      <c r="M5" s="1308" t="s">
        <v>962</v>
      </c>
      <c r="N5" s="1308"/>
      <c r="O5" s="1304" t="s">
        <v>961</v>
      </c>
      <c r="P5" s="1304"/>
      <c r="Q5" s="1304" t="s">
        <v>962</v>
      </c>
      <c r="R5" s="1304"/>
      <c r="S5" s="1304" t="s">
        <v>961</v>
      </c>
      <c r="T5" s="1304"/>
      <c r="U5" s="1304" t="s">
        <v>962</v>
      </c>
      <c r="V5" s="1304"/>
      <c r="W5" s="1304" t="s">
        <v>961</v>
      </c>
      <c r="X5" s="1304"/>
      <c r="Y5" s="1304" t="s">
        <v>962</v>
      </c>
      <c r="Z5" s="1304"/>
      <c r="AA5" s="1308" t="s">
        <v>961</v>
      </c>
      <c r="AB5" s="1308"/>
      <c r="AC5" s="1308" t="s">
        <v>962</v>
      </c>
      <c r="AD5" s="1308"/>
      <c r="AE5" s="1304" t="s">
        <v>961</v>
      </c>
      <c r="AF5" s="1304"/>
      <c r="AG5" s="1304" t="s">
        <v>962</v>
      </c>
      <c r="AH5" s="1304"/>
      <c r="AI5" s="1304" t="s">
        <v>961</v>
      </c>
      <c r="AJ5" s="1304"/>
      <c r="AK5" s="1304" t="s">
        <v>962</v>
      </c>
      <c r="AL5" s="1304"/>
      <c r="AM5" s="1304" t="s">
        <v>961</v>
      </c>
      <c r="AN5" s="1304"/>
      <c r="AO5" s="1304" t="s">
        <v>962</v>
      </c>
      <c r="AP5" s="1304"/>
      <c r="AQ5" s="1304" t="s">
        <v>961</v>
      </c>
      <c r="AR5" s="1304"/>
      <c r="AS5" s="1304" t="s">
        <v>962</v>
      </c>
      <c r="AT5" s="1304"/>
      <c r="AU5" s="1304" t="s">
        <v>961</v>
      </c>
      <c r="AV5" s="1304"/>
      <c r="AW5" s="1304" t="s">
        <v>962</v>
      </c>
      <c r="AX5" s="1304"/>
      <c r="AY5" s="1304" t="s">
        <v>961</v>
      </c>
      <c r="AZ5" s="1304"/>
      <c r="BA5" s="1304" t="s">
        <v>962</v>
      </c>
      <c r="BB5" s="1304"/>
      <c r="BC5" s="1304" t="s">
        <v>961</v>
      </c>
      <c r="BD5" s="1304"/>
      <c r="BE5" s="1304" t="s">
        <v>962</v>
      </c>
      <c r="BF5" s="1304"/>
      <c r="BG5" s="1304" t="s">
        <v>961</v>
      </c>
      <c r="BH5" s="1304"/>
      <c r="BI5" s="1304" t="s">
        <v>962</v>
      </c>
      <c r="BJ5" s="1304"/>
      <c r="BK5" s="1304" t="s">
        <v>961</v>
      </c>
      <c r="BL5" s="1304"/>
      <c r="BM5" s="1304" t="s">
        <v>962</v>
      </c>
      <c r="BN5" s="1304"/>
      <c r="BO5" s="1304" t="s">
        <v>961</v>
      </c>
      <c r="BP5" s="1304"/>
      <c r="BQ5" s="1304" t="s">
        <v>962</v>
      </c>
      <c r="BR5" s="1304"/>
      <c r="BS5" s="1308" t="s">
        <v>961</v>
      </c>
      <c r="BT5" s="1308"/>
      <c r="BU5" s="1308" t="s">
        <v>962</v>
      </c>
      <c r="BV5" s="1308"/>
      <c r="BW5" s="1304" t="s">
        <v>961</v>
      </c>
      <c r="BX5" s="1304"/>
      <c r="BY5" s="1304" t="s">
        <v>962</v>
      </c>
      <c r="BZ5" s="1304"/>
      <c r="CA5" s="1304" t="s">
        <v>961</v>
      </c>
      <c r="CB5" s="1304"/>
      <c r="CC5" s="1304" t="s">
        <v>962</v>
      </c>
      <c r="CD5" s="1304"/>
      <c r="CE5" s="1304" t="s">
        <v>961</v>
      </c>
      <c r="CF5" s="1304"/>
      <c r="CG5" s="1304" t="s">
        <v>962</v>
      </c>
      <c r="CH5" s="1304"/>
      <c r="CI5" s="1304" t="s">
        <v>961</v>
      </c>
      <c r="CJ5" s="1304"/>
      <c r="CK5" s="1304" t="s">
        <v>962</v>
      </c>
      <c r="CL5" s="1304"/>
      <c r="CM5" s="1304" t="s">
        <v>961</v>
      </c>
      <c r="CN5" s="1304"/>
      <c r="CO5" s="1304" t="s">
        <v>962</v>
      </c>
      <c r="CP5" s="1304"/>
      <c r="CQ5" s="1304" t="s">
        <v>961</v>
      </c>
      <c r="CR5" s="1304"/>
      <c r="CS5" s="1304" t="s">
        <v>962</v>
      </c>
      <c r="CT5" s="1304"/>
      <c r="CU5" s="1304" t="s">
        <v>961</v>
      </c>
      <c r="CV5" s="1304"/>
      <c r="CW5" s="1304" t="s">
        <v>962</v>
      </c>
      <c r="CX5" s="1304"/>
      <c r="CY5" s="1304" t="s">
        <v>961</v>
      </c>
      <c r="CZ5" s="1304"/>
      <c r="DA5" s="1304" t="s">
        <v>962</v>
      </c>
      <c r="DB5" s="1304"/>
      <c r="DC5" s="1304" t="s">
        <v>961</v>
      </c>
      <c r="DD5" s="1304"/>
      <c r="DE5" s="1304" t="s">
        <v>962</v>
      </c>
      <c r="DF5" s="1304"/>
      <c r="DG5" s="1304" t="s">
        <v>961</v>
      </c>
      <c r="DH5" s="1304"/>
      <c r="DI5" s="1304" t="s">
        <v>962</v>
      </c>
      <c r="DJ5" s="1304"/>
      <c r="DK5" s="1304" t="s">
        <v>961</v>
      </c>
      <c r="DL5" s="1304"/>
      <c r="DM5" s="1304" t="s">
        <v>962</v>
      </c>
      <c r="DN5" s="1304"/>
      <c r="DO5" s="1304" t="s">
        <v>961</v>
      </c>
      <c r="DP5" s="1304"/>
      <c r="DQ5" s="1304" t="s">
        <v>962</v>
      </c>
      <c r="DR5" s="1304"/>
      <c r="DS5" s="1304" t="s">
        <v>961</v>
      </c>
      <c r="DT5" s="1304"/>
      <c r="DU5" s="1304" t="s">
        <v>962</v>
      </c>
      <c r="DV5" s="1304"/>
      <c r="DW5" s="1304" t="s">
        <v>961</v>
      </c>
      <c r="DX5" s="1304"/>
      <c r="DY5" s="1304" t="s">
        <v>962</v>
      </c>
      <c r="DZ5" s="1304"/>
      <c r="EA5" s="1304" t="s">
        <v>961</v>
      </c>
      <c r="EB5" s="1304"/>
      <c r="EC5" s="1304" t="s">
        <v>962</v>
      </c>
      <c r="ED5" s="1304"/>
      <c r="EE5" s="1304" t="s">
        <v>961</v>
      </c>
      <c r="EF5" s="1304"/>
      <c r="EG5" s="1304" t="s">
        <v>962</v>
      </c>
      <c r="EH5" s="1304"/>
      <c r="EI5" s="1304" t="s">
        <v>961</v>
      </c>
      <c r="EJ5" s="1304"/>
      <c r="EK5" s="1304" t="s">
        <v>962</v>
      </c>
      <c r="EL5" s="1304"/>
      <c r="EM5" s="1305" t="s">
        <v>961</v>
      </c>
      <c r="EN5" s="1306"/>
      <c r="EO5" s="1305" t="s">
        <v>962</v>
      </c>
      <c r="EP5" s="1306"/>
      <c r="EQ5" s="1307" t="s">
        <v>961</v>
      </c>
      <c r="ER5" s="1307"/>
      <c r="ES5" s="1307" t="s">
        <v>962</v>
      </c>
      <c r="ET5" s="1307"/>
    </row>
    <row r="6" spans="2:150" ht="25.5" x14ac:dyDescent="0.25">
      <c r="B6" s="1316"/>
      <c r="C6" s="293" t="s">
        <v>486</v>
      </c>
      <c r="D6" s="291" t="s">
        <v>487</v>
      </c>
      <c r="E6" s="293" t="s">
        <v>486</v>
      </c>
      <c r="F6" s="291" t="s">
        <v>487</v>
      </c>
      <c r="G6" s="293" t="s">
        <v>486</v>
      </c>
      <c r="H6" s="291" t="s">
        <v>487</v>
      </c>
      <c r="I6" s="293" t="s">
        <v>486</v>
      </c>
      <c r="J6" s="291" t="s">
        <v>487</v>
      </c>
      <c r="K6" s="294" t="s">
        <v>486</v>
      </c>
      <c r="L6" s="292" t="s">
        <v>487</v>
      </c>
      <c r="M6" s="294" t="s">
        <v>486</v>
      </c>
      <c r="N6" s="294" t="s">
        <v>487</v>
      </c>
      <c r="O6" s="293" t="s">
        <v>486</v>
      </c>
      <c r="P6" s="293" t="s">
        <v>487</v>
      </c>
      <c r="Q6" s="293" t="s">
        <v>486</v>
      </c>
      <c r="R6" s="293" t="s">
        <v>487</v>
      </c>
      <c r="S6" s="293" t="s">
        <v>486</v>
      </c>
      <c r="T6" s="293" t="s">
        <v>487</v>
      </c>
      <c r="U6" s="293" t="s">
        <v>486</v>
      </c>
      <c r="V6" s="293" t="s">
        <v>487</v>
      </c>
      <c r="W6" s="293" t="s">
        <v>486</v>
      </c>
      <c r="X6" s="293" t="s">
        <v>487</v>
      </c>
      <c r="Y6" s="293" t="s">
        <v>486</v>
      </c>
      <c r="Z6" s="293" t="s">
        <v>487</v>
      </c>
      <c r="AA6" s="294" t="s">
        <v>486</v>
      </c>
      <c r="AB6" s="294" t="s">
        <v>487</v>
      </c>
      <c r="AC6" s="294" t="s">
        <v>486</v>
      </c>
      <c r="AD6" s="294" t="s">
        <v>487</v>
      </c>
      <c r="AE6" s="293" t="s">
        <v>486</v>
      </c>
      <c r="AF6" s="293" t="s">
        <v>487</v>
      </c>
      <c r="AG6" s="293" t="s">
        <v>486</v>
      </c>
      <c r="AH6" s="293" t="s">
        <v>487</v>
      </c>
      <c r="AI6" s="293" t="s">
        <v>486</v>
      </c>
      <c r="AJ6" s="293" t="s">
        <v>487</v>
      </c>
      <c r="AK6" s="293" t="s">
        <v>486</v>
      </c>
      <c r="AL6" s="293" t="s">
        <v>487</v>
      </c>
      <c r="AM6" s="293" t="s">
        <v>486</v>
      </c>
      <c r="AN6" s="293" t="s">
        <v>487</v>
      </c>
      <c r="AO6" s="293" t="s">
        <v>486</v>
      </c>
      <c r="AP6" s="293" t="s">
        <v>487</v>
      </c>
      <c r="AQ6" s="293" t="s">
        <v>486</v>
      </c>
      <c r="AR6" s="293" t="s">
        <v>487</v>
      </c>
      <c r="AS6" s="293" t="s">
        <v>486</v>
      </c>
      <c r="AT6" s="293" t="s">
        <v>487</v>
      </c>
      <c r="AU6" s="293" t="s">
        <v>486</v>
      </c>
      <c r="AV6" s="293" t="s">
        <v>487</v>
      </c>
      <c r="AW6" s="293" t="s">
        <v>486</v>
      </c>
      <c r="AX6" s="293" t="s">
        <v>487</v>
      </c>
      <c r="AY6" s="293" t="s">
        <v>486</v>
      </c>
      <c r="AZ6" s="293" t="s">
        <v>487</v>
      </c>
      <c r="BA6" s="293" t="s">
        <v>486</v>
      </c>
      <c r="BB6" s="293" t="s">
        <v>487</v>
      </c>
      <c r="BC6" s="293" t="s">
        <v>486</v>
      </c>
      <c r="BD6" s="293" t="s">
        <v>487</v>
      </c>
      <c r="BE6" s="293" t="s">
        <v>486</v>
      </c>
      <c r="BF6" s="293" t="s">
        <v>487</v>
      </c>
      <c r="BG6" s="293" t="s">
        <v>486</v>
      </c>
      <c r="BH6" s="293" t="s">
        <v>487</v>
      </c>
      <c r="BI6" s="293" t="s">
        <v>486</v>
      </c>
      <c r="BJ6" s="293" t="s">
        <v>487</v>
      </c>
      <c r="BK6" s="293" t="s">
        <v>486</v>
      </c>
      <c r="BL6" s="293" t="s">
        <v>487</v>
      </c>
      <c r="BM6" s="293" t="s">
        <v>486</v>
      </c>
      <c r="BN6" s="293" t="s">
        <v>487</v>
      </c>
      <c r="BO6" s="293" t="s">
        <v>486</v>
      </c>
      <c r="BP6" s="293" t="s">
        <v>487</v>
      </c>
      <c r="BQ6" s="293" t="s">
        <v>486</v>
      </c>
      <c r="BR6" s="293" t="s">
        <v>487</v>
      </c>
      <c r="BS6" s="294" t="s">
        <v>486</v>
      </c>
      <c r="BT6" s="294" t="s">
        <v>487</v>
      </c>
      <c r="BU6" s="294" t="s">
        <v>486</v>
      </c>
      <c r="BV6" s="294" t="s">
        <v>487</v>
      </c>
      <c r="BW6" s="293" t="s">
        <v>486</v>
      </c>
      <c r="BX6" s="293" t="s">
        <v>487</v>
      </c>
      <c r="BY6" s="293" t="s">
        <v>486</v>
      </c>
      <c r="BZ6" s="293" t="s">
        <v>487</v>
      </c>
      <c r="CA6" s="293" t="s">
        <v>486</v>
      </c>
      <c r="CB6" s="293" t="s">
        <v>487</v>
      </c>
      <c r="CC6" s="293" t="s">
        <v>486</v>
      </c>
      <c r="CD6" s="293" t="s">
        <v>487</v>
      </c>
      <c r="CE6" s="293" t="s">
        <v>486</v>
      </c>
      <c r="CF6" s="293" t="s">
        <v>487</v>
      </c>
      <c r="CG6" s="293" t="s">
        <v>486</v>
      </c>
      <c r="CH6" s="293" t="s">
        <v>487</v>
      </c>
      <c r="CI6" s="293" t="s">
        <v>486</v>
      </c>
      <c r="CJ6" s="293" t="s">
        <v>487</v>
      </c>
      <c r="CK6" s="293" t="s">
        <v>486</v>
      </c>
      <c r="CL6" s="293" t="s">
        <v>487</v>
      </c>
      <c r="CM6" s="293" t="s">
        <v>486</v>
      </c>
      <c r="CN6" s="293" t="s">
        <v>487</v>
      </c>
      <c r="CO6" s="293" t="s">
        <v>486</v>
      </c>
      <c r="CP6" s="293" t="s">
        <v>487</v>
      </c>
      <c r="CQ6" s="293" t="s">
        <v>486</v>
      </c>
      <c r="CR6" s="293" t="s">
        <v>487</v>
      </c>
      <c r="CS6" s="293" t="s">
        <v>486</v>
      </c>
      <c r="CT6" s="293" t="s">
        <v>487</v>
      </c>
      <c r="CU6" s="293" t="s">
        <v>486</v>
      </c>
      <c r="CV6" s="293" t="s">
        <v>487</v>
      </c>
      <c r="CW6" s="293" t="s">
        <v>486</v>
      </c>
      <c r="CX6" s="293" t="s">
        <v>487</v>
      </c>
      <c r="CY6" s="293" t="s">
        <v>486</v>
      </c>
      <c r="CZ6" s="293" t="s">
        <v>487</v>
      </c>
      <c r="DA6" s="293" t="s">
        <v>486</v>
      </c>
      <c r="DB6" s="293" t="s">
        <v>487</v>
      </c>
      <c r="DC6" s="293" t="s">
        <v>486</v>
      </c>
      <c r="DD6" s="293" t="s">
        <v>487</v>
      </c>
      <c r="DE6" s="293" t="s">
        <v>486</v>
      </c>
      <c r="DF6" s="293" t="s">
        <v>487</v>
      </c>
      <c r="DG6" s="293" t="s">
        <v>486</v>
      </c>
      <c r="DH6" s="293" t="s">
        <v>487</v>
      </c>
      <c r="DI6" s="293" t="s">
        <v>486</v>
      </c>
      <c r="DJ6" s="293" t="s">
        <v>487</v>
      </c>
      <c r="DK6" s="293" t="s">
        <v>486</v>
      </c>
      <c r="DL6" s="293" t="s">
        <v>487</v>
      </c>
      <c r="DM6" s="293" t="s">
        <v>486</v>
      </c>
      <c r="DN6" s="293" t="s">
        <v>487</v>
      </c>
      <c r="DO6" s="293" t="s">
        <v>486</v>
      </c>
      <c r="DP6" s="293" t="s">
        <v>487</v>
      </c>
      <c r="DQ6" s="293" t="s">
        <v>486</v>
      </c>
      <c r="DR6" s="293" t="s">
        <v>487</v>
      </c>
      <c r="DS6" s="293" t="s">
        <v>486</v>
      </c>
      <c r="DT6" s="293" t="s">
        <v>487</v>
      </c>
      <c r="DU6" s="293" t="s">
        <v>486</v>
      </c>
      <c r="DV6" s="293" t="s">
        <v>487</v>
      </c>
      <c r="DW6" s="291" t="s">
        <v>486</v>
      </c>
      <c r="DX6" s="293" t="s">
        <v>487</v>
      </c>
      <c r="DY6" s="293" t="s">
        <v>486</v>
      </c>
      <c r="DZ6" s="293" t="s">
        <v>487</v>
      </c>
      <c r="EA6" s="293" t="s">
        <v>486</v>
      </c>
      <c r="EB6" s="293" t="s">
        <v>487</v>
      </c>
      <c r="EC6" s="293" t="s">
        <v>486</v>
      </c>
      <c r="ED6" s="293" t="s">
        <v>487</v>
      </c>
      <c r="EE6" s="293" t="s">
        <v>486</v>
      </c>
      <c r="EF6" s="293" t="s">
        <v>487</v>
      </c>
      <c r="EG6" s="293" t="s">
        <v>486</v>
      </c>
      <c r="EH6" s="293" t="s">
        <v>487</v>
      </c>
      <c r="EI6" s="293" t="s">
        <v>486</v>
      </c>
      <c r="EJ6" s="293" t="s">
        <v>487</v>
      </c>
      <c r="EK6" s="293" t="s">
        <v>486</v>
      </c>
      <c r="EL6" s="291" t="s">
        <v>487</v>
      </c>
      <c r="EM6" s="295" t="s">
        <v>486</v>
      </c>
      <c r="EN6" s="291" t="s">
        <v>487</v>
      </c>
      <c r="EO6" s="295" t="s">
        <v>486</v>
      </c>
      <c r="EP6" s="291" t="s">
        <v>487</v>
      </c>
      <c r="EQ6" s="550" t="s">
        <v>486</v>
      </c>
      <c r="ER6" s="550" t="s">
        <v>487</v>
      </c>
      <c r="ES6" s="550" t="s">
        <v>486</v>
      </c>
      <c r="ET6" s="550" t="s">
        <v>487</v>
      </c>
    </row>
    <row r="7" spans="2:150" ht="19.5" customHeight="1" x14ac:dyDescent="0.25">
      <c r="B7" s="297" t="s">
        <v>963</v>
      </c>
      <c r="C7" s="303">
        <v>2028</v>
      </c>
      <c r="D7" s="303"/>
      <c r="E7" s="551">
        <v>3775</v>
      </c>
      <c r="F7" s="551"/>
      <c r="G7" s="303">
        <v>960</v>
      </c>
      <c r="H7" s="303"/>
      <c r="I7" s="303">
        <v>1176</v>
      </c>
      <c r="J7" s="303"/>
      <c r="K7" s="781">
        <v>461</v>
      </c>
      <c r="L7" s="781"/>
      <c r="M7" s="782">
        <v>2599</v>
      </c>
      <c r="N7" s="782"/>
      <c r="O7" s="304">
        <v>576</v>
      </c>
      <c r="P7" s="304"/>
      <c r="Q7" s="554">
        <v>1124</v>
      </c>
      <c r="R7" s="554"/>
      <c r="S7" s="304">
        <v>1887</v>
      </c>
      <c r="T7" s="304"/>
      <c r="U7" s="304">
        <v>1965</v>
      </c>
      <c r="V7" s="304"/>
      <c r="W7" s="555">
        <v>1611</v>
      </c>
      <c r="X7" s="555"/>
      <c r="Y7" s="553">
        <v>8055</v>
      </c>
      <c r="Z7" s="553"/>
      <c r="AA7" s="553">
        <v>1918</v>
      </c>
      <c r="AB7" s="553"/>
      <c r="AC7" s="304">
        <v>1262</v>
      </c>
      <c r="AD7" s="304"/>
      <c r="AE7" s="298">
        <v>1297</v>
      </c>
      <c r="AF7" s="298"/>
      <c r="AG7" s="555">
        <v>5204</v>
      </c>
      <c r="AH7" s="555"/>
      <c r="AI7" s="555">
        <v>2485</v>
      </c>
      <c r="AJ7" s="555"/>
      <c r="AK7" s="555">
        <v>2452</v>
      </c>
      <c r="AL7" s="555"/>
      <c r="AM7" s="555">
        <v>1438</v>
      </c>
      <c r="AN7" s="555"/>
      <c r="AO7" s="311">
        <v>3164</v>
      </c>
      <c r="AP7" s="311"/>
      <c r="AQ7" s="311">
        <v>5138</v>
      </c>
      <c r="AR7" s="311"/>
      <c r="AS7" s="555">
        <v>5493</v>
      </c>
      <c r="AT7" s="555"/>
      <c r="AU7" s="555">
        <v>145</v>
      </c>
      <c r="AV7" s="555"/>
      <c r="AW7" s="298">
        <v>1574</v>
      </c>
      <c r="AX7" s="298"/>
      <c r="AY7" s="553">
        <v>10843</v>
      </c>
      <c r="AZ7" s="553"/>
      <c r="BA7" s="555">
        <v>36570</v>
      </c>
      <c r="BB7" s="555"/>
      <c r="BC7" s="555">
        <v>976</v>
      </c>
      <c r="BD7" s="555"/>
      <c r="BE7" s="555">
        <v>6955</v>
      </c>
      <c r="BF7" s="555"/>
      <c r="BG7" s="555">
        <v>239</v>
      </c>
      <c r="BH7" s="555"/>
      <c r="BI7" s="555">
        <v>1372</v>
      </c>
      <c r="BJ7" s="555"/>
      <c r="BK7" s="298">
        <v>317</v>
      </c>
      <c r="BL7" s="298"/>
      <c r="BM7" s="556">
        <v>356</v>
      </c>
      <c r="BN7" s="556"/>
      <c r="BO7" s="555">
        <v>3786</v>
      </c>
      <c r="BP7" s="555"/>
      <c r="BQ7" s="557">
        <v>4095</v>
      </c>
      <c r="BR7" s="557"/>
      <c r="BS7" s="553">
        <v>4405</v>
      </c>
      <c r="BT7" s="553"/>
      <c r="BU7" s="303">
        <v>13683</v>
      </c>
      <c r="BV7" s="303"/>
      <c r="BW7" s="298">
        <v>1504</v>
      </c>
      <c r="BX7" s="298"/>
      <c r="BY7" s="303">
        <v>1496</v>
      </c>
      <c r="BZ7" s="303"/>
      <c r="CA7" s="298">
        <v>895</v>
      </c>
      <c r="CB7" s="298"/>
      <c r="CC7" s="303">
        <v>4491</v>
      </c>
      <c r="CD7" s="303"/>
      <c r="CE7" s="555">
        <v>584</v>
      </c>
      <c r="CF7" s="555"/>
      <c r="CG7" s="298">
        <v>2044</v>
      </c>
      <c r="CH7" s="298"/>
      <c r="CI7" s="558">
        <v>2071</v>
      </c>
      <c r="CJ7" s="558"/>
      <c r="CK7" s="559">
        <v>4755</v>
      </c>
      <c r="CL7" s="559"/>
      <c r="CM7" s="555">
        <v>1394</v>
      </c>
      <c r="CN7" s="555"/>
      <c r="CO7" s="560">
        <v>5580</v>
      </c>
      <c r="CP7" s="560"/>
      <c r="CQ7" s="553">
        <v>4625</v>
      </c>
      <c r="CR7" s="553"/>
      <c r="CS7" s="303">
        <v>5174</v>
      </c>
      <c r="CT7" s="303"/>
      <c r="CU7" s="553">
        <v>3850</v>
      </c>
      <c r="CV7" s="553"/>
      <c r="CW7" s="553">
        <v>19531</v>
      </c>
      <c r="CX7" s="553"/>
      <c r="CY7" s="304">
        <v>1674</v>
      </c>
      <c r="CZ7" s="304"/>
      <c r="DA7" s="308">
        <v>8914</v>
      </c>
      <c r="DB7" s="308"/>
      <c r="DC7" s="298">
        <v>6031</v>
      </c>
      <c r="DD7" s="298"/>
      <c r="DE7" s="555">
        <v>13655</v>
      </c>
      <c r="DF7" s="555"/>
      <c r="DG7" s="298">
        <v>30</v>
      </c>
      <c r="DH7" s="298"/>
      <c r="DI7" s="552">
        <v>584</v>
      </c>
      <c r="DJ7" s="552"/>
      <c r="DK7" s="553">
        <v>2110</v>
      </c>
      <c r="DL7" s="553"/>
      <c r="DM7" s="553">
        <v>3483</v>
      </c>
      <c r="DN7" s="553"/>
      <c r="DO7" s="298">
        <v>83</v>
      </c>
      <c r="DP7" s="298"/>
      <c r="DQ7" s="555">
        <v>0</v>
      </c>
      <c r="DR7" s="555">
        <v>0</v>
      </c>
      <c r="DS7" s="555">
        <v>1051</v>
      </c>
      <c r="DT7" s="555"/>
      <c r="DU7" s="555">
        <v>1056</v>
      </c>
      <c r="DV7" s="555"/>
      <c r="DW7" s="298">
        <v>958</v>
      </c>
      <c r="DX7" s="298"/>
      <c r="DY7" s="303">
        <v>2620</v>
      </c>
      <c r="DZ7" s="303"/>
      <c r="EA7" s="555">
        <v>244</v>
      </c>
      <c r="EB7" s="555"/>
      <c r="EC7" s="311">
        <v>220</v>
      </c>
      <c r="ED7" s="311"/>
      <c r="EE7" s="555">
        <v>2046</v>
      </c>
      <c r="EF7" s="555"/>
      <c r="EG7" s="553">
        <v>1966</v>
      </c>
      <c r="EH7" s="553"/>
      <c r="EI7" s="553">
        <v>1551</v>
      </c>
      <c r="EJ7" s="553"/>
      <c r="EK7" s="552">
        <v>344</v>
      </c>
      <c r="EL7" s="552"/>
      <c r="EM7" s="297"/>
      <c r="EN7" s="297"/>
      <c r="EO7" s="297"/>
      <c r="EP7" s="297"/>
      <c r="EQ7" s="542">
        <f t="shared" ref="EQ7" si="0">EI7+EE7+EA7+DW7+DS7+DO7+DK7+DG7+DC7+CY7+CU7+CQ7+CM7+CI7+CE7+CA7+BW7+BS7+BO7+BK7+BG7+BC7+AY7+AU7+AQ7+AM7+AI7+AE7+AA7+W7+S7+O7+K7+G7+C7</f>
        <v>71211</v>
      </c>
      <c r="ER7" s="542">
        <f t="shared" ref="ER7" si="1">EJ7+EF7+EB7+DX7+DT7+DP7+DL7+DH7+DD7+CZ7+CV7+CR7+CN7+CJ7+CF7+CB7+BX7+BT7+BP7+BL7+BH7+BD7+AZ7+AV7+AR7+AN7+AJ7+AF7+AB7+X7+T7+P7+L7+H7+D7</f>
        <v>0</v>
      </c>
      <c r="ES7" s="542">
        <f t="shared" ref="ES7" si="2">EK7+EG7+EC7+DY7+DU7+DQ7+DM7+DI7+DE7+DA7+CW7+CS7+CO7+CK7+CG7+CC7+BY7+BU7+BQ7+BM7+BI7+BE7+BA7+AW7+AS7+AO7+AK7+AG7+AC7+Y7+U7+Q7+M7+I7+E7</f>
        <v>176787</v>
      </c>
      <c r="ET7" s="542">
        <f t="shared" ref="ET7" si="3">EL7+EH7+ED7+DZ7+DV7+DR7+DN7+DJ7+DF7+DB7+CX7+CT7+CP7+CL7+CH7+CD7+BZ7+BV7+BR7+BN7+BJ7+BF7+BB7+AX7+AT7+AP7+AL7+AH7+AD7+Z7+V7+R7+N7+J7+F7</f>
        <v>0</v>
      </c>
    </row>
    <row r="8" spans="2:150" ht="18.75" customHeight="1" x14ac:dyDescent="0.25">
      <c r="B8" s="297" t="s">
        <v>964</v>
      </c>
      <c r="C8" s="303">
        <v>92</v>
      </c>
      <c r="D8" s="303"/>
      <c r="E8" s="561">
        <v>118</v>
      </c>
      <c r="F8" s="561"/>
      <c r="G8" s="330">
        <v>64</v>
      </c>
      <c r="H8" s="330"/>
      <c r="I8" s="330">
        <v>198</v>
      </c>
      <c r="J8" s="330"/>
      <c r="K8" s="784">
        <v>1</v>
      </c>
      <c r="L8" s="784"/>
      <c r="M8" s="786">
        <v>4</v>
      </c>
      <c r="N8" s="786"/>
      <c r="O8" s="331">
        <v>12</v>
      </c>
      <c r="P8" s="331"/>
      <c r="Q8" s="332">
        <v>32</v>
      </c>
      <c r="R8" s="332"/>
      <c r="S8" s="331">
        <v>2</v>
      </c>
      <c r="T8" s="331"/>
      <c r="U8" s="331">
        <v>6</v>
      </c>
      <c r="V8" s="331"/>
      <c r="W8" s="297">
        <v>21</v>
      </c>
      <c r="X8" s="297"/>
      <c r="Y8" s="304">
        <v>68</v>
      </c>
      <c r="Z8" s="304"/>
      <c r="AA8" s="331">
        <v>55</v>
      </c>
      <c r="AB8" s="331"/>
      <c r="AC8" s="304">
        <v>48</v>
      </c>
      <c r="AD8" s="304"/>
      <c r="AE8" s="298">
        <v>1</v>
      </c>
      <c r="AF8" s="298"/>
      <c r="AG8" s="297">
        <v>8</v>
      </c>
      <c r="AH8" s="297"/>
      <c r="AI8" s="297">
        <v>3</v>
      </c>
      <c r="AJ8" s="297"/>
      <c r="AK8" s="297">
        <v>3</v>
      </c>
      <c r="AL8" s="297"/>
      <c r="AM8" s="297">
        <v>0</v>
      </c>
      <c r="AN8" s="297"/>
      <c r="AO8" s="298">
        <v>0</v>
      </c>
      <c r="AP8" s="298"/>
      <c r="AQ8" s="298">
        <v>1</v>
      </c>
      <c r="AR8" s="298"/>
      <c r="AS8" s="573">
        <v>1</v>
      </c>
      <c r="AT8" s="177"/>
      <c r="AU8" s="297">
        <v>0</v>
      </c>
      <c r="AV8" s="297"/>
      <c r="AW8" s="298">
        <v>0</v>
      </c>
      <c r="AX8" s="298"/>
      <c r="AY8" s="553">
        <v>0</v>
      </c>
      <c r="AZ8" s="553"/>
      <c r="BA8" s="297">
        <v>0</v>
      </c>
      <c r="BB8" s="297"/>
      <c r="BC8" s="297">
        <v>0</v>
      </c>
      <c r="BD8" s="297"/>
      <c r="BE8" s="297">
        <v>0</v>
      </c>
      <c r="BF8" s="297"/>
      <c r="BG8" s="297">
        <v>0</v>
      </c>
      <c r="BH8" s="297"/>
      <c r="BI8" s="297">
        <v>0</v>
      </c>
      <c r="BJ8" s="297"/>
      <c r="BK8" s="329">
        <v>0</v>
      </c>
      <c r="BL8" s="329"/>
      <c r="BM8" s="563">
        <v>0</v>
      </c>
      <c r="BN8" s="563"/>
      <c r="BO8" s="564">
        <v>26</v>
      </c>
      <c r="BP8" s="564"/>
      <c r="BQ8" s="317">
        <v>219</v>
      </c>
      <c r="BR8" s="317"/>
      <c r="BS8" s="331">
        <v>430</v>
      </c>
      <c r="BT8" s="331"/>
      <c r="BU8" s="330">
        <v>485</v>
      </c>
      <c r="BV8" s="330"/>
      <c r="BW8" s="329">
        <v>18</v>
      </c>
      <c r="BX8" s="329"/>
      <c r="BY8" s="330">
        <v>18</v>
      </c>
      <c r="BZ8" s="330"/>
      <c r="CA8" s="329">
        <v>4</v>
      </c>
      <c r="CB8" s="329"/>
      <c r="CC8" s="330">
        <v>6</v>
      </c>
      <c r="CD8" s="330"/>
      <c r="CE8" s="297">
        <v>2</v>
      </c>
      <c r="CF8" s="297"/>
      <c r="CG8" s="298">
        <v>10</v>
      </c>
      <c r="CH8" s="298"/>
      <c r="CI8" s="565">
        <v>0</v>
      </c>
      <c r="CJ8" s="565"/>
      <c r="CK8" s="566">
        <v>0</v>
      </c>
      <c r="CL8" s="566"/>
      <c r="CM8" s="297">
        <v>113</v>
      </c>
      <c r="CN8" s="297"/>
      <c r="CO8" s="567">
        <v>678</v>
      </c>
      <c r="CP8" s="567"/>
      <c r="CQ8" s="338">
        <v>0</v>
      </c>
      <c r="CR8" s="338"/>
      <c r="CS8" s="543">
        <v>0</v>
      </c>
      <c r="CT8" s="543"/>
      <c r="CU8" s="568">
        <v>0</v>
      </c>
      <c r="CV8" s="568"/>
      <c r="CW8" s="569">
        <v>194</v>
      </c>
      <c r="CX8" s="569"/>
      <c r="CY8" s="331">
        <v>1</v>
      </c>
      <c r="CZ8" s="331"/>
      <c r="DA8" s="332">
        <v>38</v>
      </c>
      <c r="DB8" s="332"/>
      <c r="DC8" s="329">
        <v>496</v>
      </c>
      <c r="DD8" s="329"/>
      <c r="DE8" s="298">
        <v>600</v>
      </c>
      <c r="DF8" s="298"/>
      <c r="DG8" s="329">
        <v>0</v>
      </c>
      <c r="DH8" s="329"/>
      <c r="DI8" s="332">
        <v>0</v>
      </c>
      <c r="DJ8" s="332"/>
      <c r="DK8" s="304">
        <v>0</v>
      </c>
      <c r="DL8" s="304"/>
      <c r="DM8" s="324">
        <v>80</v>
      </c>
      <c r="DN8" s="324"/>
      <c r="DO8" s="329">
        <v>0</v>
      </c>
      <c r="DP8" s="329"/>
      <c r="DQ8" s="297">
        <v>0</v>
      </c>
      <c r="DR8" s="297">
        <v>0</v>
      </c>
      <c r="DS8" s="297">
        <v>0</v>
      </c>
      <c r="DT8" s="297"/>
      <c r="DU8" s="297">
        <v>0</v>
      </c>
      <c r="DV8" s="297"/>
      <c r="DW8" s="329">
        <v>5</v>
      </c>
      <c r="DX8" s="329"/>
      <c r="DY8" s="330">
        <v>9</v>
      </c>
      <c r="DZ8" s="330"/>
      <c r="EA8" s="297">
        <v>0</v>
      </c>
      <c r="EB8" s="297"/>
      <c r="EC8" s="311">
        <v>0</v>
      </c>
      <c r="ED8" s="311">
        <v>0</v>
      </c>
      <c r="EE8" s="297">
        <v>0</v>
      </c>
      <c r="EF8" s="297"/>
      <c r="EG8" s="304">
        <v>0</v>
      </c>
      <c r="EH8" s="304"/>
      <c r="EI8" s="331">
        <v>13</v>
      </c>
      <c r="EJ8" s="331"/>
      <c r="EK8" s="332">
        <v>7</v>
      </c>
      <c r="EL8" s="332"/>
      <c r="EM8" s="297"/>
      <c r="EN8" s="297"/>
      <c r="EO8" s="297"/>
      <c r="EP8" s="297"/>
      <c r="EQ8" s="542">
        <f t="shared" ref="EQ8:ER21" si="4">EI8+EE8+EA8+DW8+DS8+DO8+DK8+DG8+DC8+CY8+CU8+CQ8+CM8+CI8+CE8+CA8+BW8+BS8+BO8+BK8+BG8+BC8+AY8+AU8+AQ8+AM8+AI8+AE8+AA8+W8+S8+O8+K8+G8+C8</f>
        <v>1360</v>
      </c>
      <c r="ER8" s="542">
        <f t="shared" si="4"/>
        <v>0</v>
      </c>
      <c r="ES8" s="542">
        <f t="shared" ref="ES8:ES21" si="5">EK8+EG8+EC8+DY8+DU8+DQ8+DM8+DI8+DE8+DA8+CW8+CS8+CO8+CK8+CG8+CC8+BY8+BU8+BQ8+BM8+BI8+BE8+BA8+AW8+AS8+AO8+AK8+AG8+AC8+Y8+U8+Q8+M8+I8+E8</f>
        <v>2830</v>
      </c>
      <c r="ET8" s="542">
        <f t="shared" ref="ET8:ET21" si="6">EL8+EH8+ED8+DZ8+DV8+DR8+DN8+DJ8+DF8+DB8+CX8+CT8+CP8+CL8+CH8+CD8+BZ8+BV8+BR8+BN8+BJ8+BF8+BB8+AX8+AT8+AP8+AL8+AH8+AD8+Z8+V8+R8+N8+J8+F8</f>
        <v>0</v>
      </c>
    </row>
    <row r="9" spans="2:150" ht="16.5" customHeight="1" x14ac:dyDescent="0.25">
      <c r="B9" s="297" t="s">
        <v>965</v>
      </c>
      <c r="C9" s="329">
        <v>215</v>
      </c>
      <c r="D9" s="329"/>
      <c r="E9" s="561">
        <v>412</v>
      </c>
      <c r="F9" s="561"/>
      <c r="G9" s="330">
        <v>71</v>
      </c>
      <c r="H9" s="330"/>
      <c r="I9" s="330">
        <v>218</v>
      </c>
      <c r="J9" s="330"/>
      <c r="K9" s="784">
        <v>25</v>
      </c>
      <c r="L9" s="784"/>
      <c r="M9" s="786">
        <v>207</v>
      </c>
      <c r="N9" s="786"/>
      <c r="O9" s="331">
        <v>90</v>
      </c>
      <c r="P9" s="331"/>
      <c r="Q9" s="332">
        <v>138</v>
      </c>
      <c r="R9" s="332"/>
      <c r="S9" s="331">
        <v>1</v>
      </c>
      <c r="T9" s="331"/>
      <c r="U9" s="331">
        <v>731</v>
      </c>
      <c r="V9" s="331"/>
      <c r="W9" s="297">
        <v>147</v>
      </c>
      <c r="X9" s="297"/>
      <c r="Y9" s="304">
        <v>721</v>
      </c>
      <c r="Z9" s="304"/>
      <c r="AA9" s="331">
        <v>25</v>
      </c>
      <c r="AB9" s="331"/>
      <c r="AC9" s="304">
        <v>5</v>
      </c>
      <c r="AD9" s="304"/>
      <c r="AE9" s="298">
        <v>2</v>
      </c>
      <c r="AF9" s="298"/>
      <c r="AG9" s="297">
        <v>8</v>
      </c>
      <c r="AH9" s="297"/>
      <c r="AI9" s="297"/>
      <c r="AJ9" s="297"/>
      <c r="AK9" s="297">
        <v>714</v>
      </c>
      <c r="AL9" s="297"/>
      <c r="AM9" s="297">
        <v>70</v>
      </c>
      <c r="AN9" s="297"/>
      <c r="AO9" s="298">
        <v>175</v>
      </c>
      <c r="AP9" s="298"/>
      <c r="AQ9" s="298">
        <v>216</v>
      </c>
      <c r="AR9" s="298"/>
      <c r="AS9" s="297">
        <v>223</v>
      </c>
      <c r="AT9" s="297"/>
      <c r="AU9" s="297">
        <v>126</v>
      </c>
      <c r="AV9" s="297"/>
      <c r="AW9" s="298">
        <v>372</v>
      </c>
      <c r="AX9" s="298"/>
      <c r="AY9" s="557">
        <v>216</v>
      </c>
      <c r="AZ9" s="557"/>
      <c r="BA9" s="297">
        <v>2053</v>
      </c>
      <c r="BB9" s="297"/>
      <c r="BC9" s="297">
        <v>180</v>
      </c>
      <c r="BD9" s="297"/>
      <c r="BE9" s="297">
        <v>180</v>
      </c>
      <c r="BF9" s="297"/>
      <c r="BG9" s="297">
        <v>15</v>
      </c>
      <c r="BH9" s="297"/>
      <c r="BI9" s="297">
        <v>41</v>
      </c>
      <c r="BJ9" s="297"/>
      <c r="BK9" s="329">
        <v>77</v>
      </c>
      <c r="BL9" s="329"/>
      <c r="BM9" s="563">
        <v>10</v>
      </c>
      <c r="BN9" s="563"/>
      <c r="BO9" s="564">
        <v>659</v>
      </c>
      <c r="BP9" s="564"/>
      <c r="BQ9" s="317">
        <v>980</v>
      </c>
      <c r="BR9" s="317"/>
      <c r="BS9" s="331">
        <v>39</v>
      </c>
      <c r="BT9" s="331"/>
      <c r="BU9" s="330">
        <v>1198</v>
      </c>
      <c r="BV9" s="330"/>
      <c r="BW9" s="329">
        <v>188</v>
      </c>
      <c r="BX9" s="329"/>
      <c r="BY9" s="330">
        <v>180</v>
      </c>
      <c r="BZ9" s="330"/>
      <c r="CA9" s="329">
        <v>4</v>
      </c>
      <c r="CB9" s="329"/>
      <c r="CC9" s="330">
        <v>104</v>
      </c>
      <c r="CD9" s="330"/>
      <c r="CE9" s="297">
        <v>28</v>
      </c>
      <c r="CF9" s="297"/>
      <c r="CG9" s="298">
        <v>71</v>
      </c>
      <c r="CH9" s="298"/>
      <c r="CI9" s="565">
        <v>170</v>
      </c>
      <c r="CJ9" s="565"/>
      <c r="CK9" s="566">
        <v>150</v>
      </c>
      <c r="CL9" s="566"/>
      <c r="CM9" s="297">
        <v>187</v>
      </c>
      <c r="CN9" s="297"/>
      <c r="CO9" s="567">
        <v>374</v>
      </c>
      <c r="CP9" s="567"/>
      <c r="CQ9" s="331">
        <v>128</v>
      </c>
      <c r="CR9" s="331"/>
      <c r="CS9" s="330">
        <v>614</v>
      </c>
      <c r="CT9" s="330"/>
      <c r="CU9" s="569">
        <v>113</v>
      </c>
      <c r="CV9" s="569"/>
      <c r="CW9" s="569">
        <v>1001</v>
      </c>
      <c r="CX9" s="569"/>
      <c r="CY9" s="331">
        <v>42</v>
      </c>
      <c r="CZ9" s="331"/>
      <c r="DA9" s="332">
        <v>378</v>
      </c>
      <c r="DB9" s="332"/>
      <c r="DC9" s="329">
        <v>331</v>
      </c>
      <c r="DD9" s="329"/>
      <c r="DE9" s="329">
        <v>1055</v>
      </c>
      <c r="DF9" s="329"/>
      <c r="DG9" s="329">
        <v>21</v>
      </c>
      <c r="DH9" s="329"/>
      <c r="DI9" s="332">
        <v>135</v>
      </c>
      <c r="DJ9" s="332"/>
      <c r="DK9" s="304">
        <v>0</v>
      </c>
      <c r="DL9" s="304"/>
      <c r="DM9" s="324">
        <v>580</v>
      </c>
      <c r="DN9" s="324"/>
      <c r="DO9" s="329">
        <v>4</v>
      </c>
      <c r="DP9" s="329"/>
      <c r="DQ9" s="555">
        <v>0</v>
      </c>
      <c r="DR9" s="555">
        <v>0</v>
      </c>
      <c r="DS9" s="1103">
        <v>102</v>
      </c>
      <c r="DU9" s="297">
        <v>102</v>
      </c>
      <c r="DV9" s="297"/>
      <c r="DW9" s="329">
        <v>117</v>
      </c>
      <c r="DX9" s="329"/>
      <c r="DY9" s="330">
        <v>266</v>
      </c>
      <c r="DZ9" s="330"/>
      <c r="EA9" s="314">
        <v>5</v>
      </c>
      <c r="EB9" s="314"/>
      <c r="EC9" s="311">
        <v>0</v>
      </c>
      <c r="ED9" s="311">
        <v>0</v>
      </c>
      <c r="EE9" s="297">
        <v>512</v>
      </c>
      <c r="EF9" s="297"/>
      <c r="EG9" s="304">
        <v>417</v>
      </c>
      <c r="EH9" s="304"/>
      <c r="EI9" s="331">
        <v>145</v>
      </c>
      <c r="EJ9" s="331"/>
      <c r="EK9" s="332">
        <v>50</v>
      </c>
      <c r="EL9" s="332"/>
      <c r="EM9" s="297"/>
      <c r="EN9" s="297"/>
      <c r="EO9" s="297"/>
      <c r="EP9" s="297"/>
      <c r="EQ9" s="542">
        <f t="shared" si="4"/>
        <v>4271</v>
      </c>
      <c r="ER9" s="542">
        <f t="shared" ref="ER9:ER21" si="7">EJ9+EF9+EB9+DX9+DT9+DP9+DL9+DH9+DD9+CZ9+CV9+CR9+CN9+CJ9+CF9+CB9+BX9+BT9+BP9+BL9+BH9+BD9+AZ9+AV9+AR9+AN9+AJ9+AF9+AB9+X9+T9+P9+L9+H9+D9</f>
        <v>0</v>
      </c>
      <c r="ES9" s="542">
        <f t="shared" si="5"/>
        <v>13863</v>
      </c>
      <c r="ET9" s="542">
        <f t="shared" si="6"/>
        <v>0</v>
      </c>
    </row>
    <row r="10" spans="2:150" ht="18" customHeight="1" x14ac:dyDescent="0.25">
      <c r="B10" s="297" t="s">
        <v>966</v>
      </c>
      <c r="C10" s="330">
        <v>39</v>
      </c>
      <c r="D10" s="330"/>
      <c r="E10" s="561">
        <v>258</v>
      </c>
      <c r="F10" s="561"/>
      <c r="G10" s="330">
        <v>16</v>
      </c>
      <c r="H10" s="330"/>
      <c r="I10" s="330">
        <v>41</v>
      </c>
      <c r="J10" s="330"/>
      <c r="K10" s="784">
        <v>28</v>
      </c>
      <c r="L10" s="784"/>
      <c r="M10" s="786">
        <v>163</v>
      </c>
      <c r="N10" s="786"/>
      <c r="O10" s="331">
        <v>24</v>
      </c>
      <c r="P10" s="331"/>
      <c r="Q10" s="332">
        <v>25</v>
      </c>
      <c r="R10" s="332"/>
      <c r="S10" s="331">
        <v>19</v>
      </c>
      <c r="T10" s="331"/>
      <c r="U10" s="331">
        <v>101</v>
      </c>
      <c r="V10" s="331"/>
      <c r="W10" s="314">
        <v>48</v>
      </c>
      <c r="X10" s="314"/>
      <c r="Y10" s="304">
        <v>248</v>
      </c>
      <c r="Z10" s="304"/>
      <c r="AA10" s="331">
        <v>82</v>
      </c>
      <c r="AB10" s="331"/>
      <c r="AC10" s="304">
        <v>90</v>
      </c>
      <c r="AD10" s="304"/>
      <c r="AE10" s="298">
        <v>2</v>
      </c>
      <c r="AF10" s="298"/>
      <c r="AG10" s="297">
        <v>11</v>
      </c>
      <c r="AH10" s="297"/>
      <c r="AI10" s="314">
        <v>47</v>
      </c>
      <c r="AJ10" s="314"/>
      <c r="AK10" s="314">
        <v>109</v>
      </c>
      <c r="AL10" s="314"/>
      <c r="AM10" s="314">
        <v>16</v>
      </c>
      <c r="AN10" s="314"/>
      <c r="AO10" s="298">
        <v>27</v>
      </c>
      <c r="AP10" s="298"/>
      <c r="AQ10" s="298">
        <v>57</v>
      </c>
      <c r="AR10" s="298"/>
      <c r="AS10" s="297">
        <v>62</v>
      </c>
      <c r="AT10" s="297"/>
      <c r="AU10" s="314">
        <v>5</v>
      </c>
      <c r="AV10" s="314"/>
      <c r="AW10" s="298">
        <v>18</v>
      </c>
      <c r="AX10" s="298"/>
      <c r="AY10" s="297">
        <v>90</v>
      </c>
      <c r="AZ10" s="297"/>
      <c r="BA10" s="297">
        <v>504</v>
      </c>
      <c r="BB10" s="297"/>
      <c r="BC10" s="314">
        <v>63</v>
      </c>
      <c r="BD10" s="314"/>
      <c r="BE10" s="314">
        <v>63</v>
      </c>
      <c r="BF10" s="314"/>
      <c r="BG10" s="314">
        <v>12</v>
      </c>
      <c r="BH10" s="314"/>
      <c r="BI10" s="314">
        <v>53</v>
      </c>
      <c r="BJ10" s="314"/>
      <c r="BK10" s="329">
        <v>3</v>
      </c>
      <c r="BL10" s="329"/>
      <c r="BM10" s="572">
        <v>2</v>
      </c>
      <c r="BN10" s="572"/>
      <c r="BO10" s="571">
        <v>171</v>
      </c>
      <c r="BP10" s="571"/>
      <c r="BQ10" s="302">
        <v>256</v>
      </c>
      <c r="BR10" s="302"/>
      <c r="BS10" s="331">
        <v>81</v>
      </c>
      <c r="BT10" s="331"/>
      <c r="BU10" s="330">
        <v>735</v>
      </c>
      <c r="BV10" s="330"/>
      <c r="BW10" s="329">
        <v>54</v>
      </c>
      <c r="BX10" s="329"/>
      <c r="BY10" s="330">
        <v>54</v>
      </c>
      <c r="BZ10" s="330"/>
      <c r="CA10" s="329">
        <v>3</v>
      </c>
      <c r="CB10" s="329"/>
      <c r="CC10" s="330">
        <v>35</v>
      </c>
      <c r="CD10" s="330"/>
      <c r="CE10" s="314">
        <v>10</v>
      </c>
      <c r="CF10" s="314"/>
      <c r="CG10" s="298">
        <v>36</v>
      </c>
      <c r="CH10" s="298"/>
      <c r="CI10" s="565">
        <v>77</v>
      </c>
      <c r="CJ10" s="565"/>
      <c r="CK10" s="566">
        <v>80</v>
      </c>
      <c r="CL10" s="566"/>
      <c r="CM10" s="314">
        <v>39</v>
      </c>
      <c r="CN10" s="314"/>
      <c r="CO10" s="567">
        <v>156</v>
      </c>
      <c r="CP10" s="567"/>
      <c r="CQ10" s="331">
        <v>59</v>
      </c>
      <c r="CR10" s="331"/>
      <c r="CS10" s="330">
        <v>429</v>
      </c>
      <c r="CT10" s="330"/>
      <c r="CU10" s="569">
        <v>58</v>
      </c>
      <c r="CV10" s="569"/>
      <c r="CW10" s="569">
        <v>426</v>
      </c>
      <c r="CX10" s="569"/>
      <c r="CY10" s="331">
        <v>12</v>
      </c>
      <c r="CZ10" s="331"/>
      <c r="DA10" s="332">
        <v>233</v>
      </c>
      <c r="DB10" s="332"/>
      <c r="DC10" s="329">
        <v>171</v>
      </c>
      <c r="DD10" s="329"/>
      <c r="DE10" s="329">
        <v>593</v>
      </c>
      <c r="DF10" s="329"/>
      <c r="DG10" s="329">
        <v>3</v>
      </c>
      <c r="DH10" s="329"/>
      <c r="DI10" s="332">
        <v>29</v>
      </c>
      <c r="DJ10" s="332"/>
      <c r="DK10" s="304">
        <v>52</v>
      </c>
      <c r="DL10" s="304"/>
      <c r="DM10" s="324">
        <v>144</v>
      </c>
      <c r="DN10" s="324"/>
      <c r="DO10" s="329">
        <v>3</v>
      </c>
      <c r="DP10" s="329"/>
      <c r="DQ10" s="297">
        <v>0</v>
      </c>
      <c r="DR10" s="297">
        <v>0</v>
      </c>
      <c r="DS10" s="297">
        <v>38</v>
      </c>
      <c r="DT10" s="297"/>
      <c r="DU10" s="314">
        <v>30</v>
      </c>
      <c r="DV10" s="314"/>
      <c r="DW10" s="329">
        <v>11</v>
      </c>
      <c r="DX10" s="329"/>
      <c r="DY10" s="330">
        <v>29</v>
      </c>
      <c r="DZ10" s="330"/>
      <c r="EA10" s="297">
        <v>8</v>
      </c>
      <c r="EB10" s="297"/>
      <c r="EC10" s="311">
        <v>0</v>
      </c>
      <c r="ED10" s="311">
        <v>0</v>
      </c>
      <c r="EE10" s="297">
        <v>36</v>
      </c>
      <c r="EF10" s="297"/>
      <c r="EG10" s="304">
        <v>29</v>
      </c>
      <c r="EH10" s="304"/>
      <c r="EI10" s="331">
        <v>49</v>
      </c>
      <c r="EJ10" s="331"/>
      <c r="EK10" s="332">
        <v>13</v>
      </c>
      <c r="EL10" s="332"/>
      <c r="EM10" s="297"/>
      <c r="EN10" s="297"/>
      <c r="EO10" s="297"/>
      <c r="EP10" s="297"/>
      <c r="EQ10" s="542">
        <f t="shared" si="4"/>
        <v>1486</v>
      </c>
      <c r="ER10" s="542">
        <f t="shared" si="7"/>
        <v>0</v>
      </c>
      <c r="ES10" s="542">
        <f t="shared" si="5"/>
        <v>5082</v>
      </c>
      <c r="ET10" s="542">
        <f t="shared" si="6"/>
        <v>0</v>
      </c>
    </row>
    <row r="11" spans="2:150" ht="19.5" customHeight="1" x14ac:dyDescent="0.25">
      <c r="B11" s="297" t="s">
        <v>967</v>
      </c>
      <c r="C11" s="329">
        <v>322</v>
      </c>
      <c r="D11" s="329"/>
      <c r="E11" s="561">
        <v>580</v>
      </c>
      <c r="F11" s="561"/>
      <c r="G11" s="330">
        <v>137</v>
      </c>
      <c r="H11" s="330"/>
      <c r="I11" s="330">
        <v>588</v>
      </c>
      <c r="J11" s="330"/>
      <c r="K11" s="784">
        <v>215</v>
      </c>
      <c r="L11" s="784"/>
      <c r="M11" s="786">
        <v>619</v>
      </c>
      <c r="N11" s="786"/>
      <c r="O11" s="331">
        <v>179</v>
      </c>
      <c r="P11" s="331"/>
      <c r="Q11" s="332">
        <v>234</v>
      </c>
      <c r="R11" s="332"/>
      <c r="S11" s="331">
        <v>136</v>
      </c>
      <c r="T11" s="331"/>
      <c r="U11" s="331">
        <v>754</v>
      </c>
      <c r="V11" s="331"/>
      <c r="W11" s="297">
        <v>134</v>
      </c>
      <c r="X11" s="297"/>
      <c r="Y11" s="304">
        <v>269</v>
      </c>
      <c r="Z11" s="304"/>
      <c r="AA11" s="331">
        <v>2</v>
      </c>
      <c r="AB11" s="331"/>
      <c r="AC11" s="304">
        <v>39</v>
      </c>
      <c r="AD11" s="304"/>
      <c r="AE11" s="298">
        <v>12</v>
      </c>
      <c r="AF11" s="298"/>
      <c r="AG11" s="297">
        <v>48</v>
      </c>
      <c r="AH11" s="297"/>
      <c r="AI11" s="297">
        <v>543</v>
      </c>
      <c r="AJ11" s="297"/>
      <c r="AK11" s="297">
        <v>396</v>
      </c>
      <c r="AL11" s="297"/>
      <c r="AM11" s="297">
        <v>67</v>
      </c>
      <c r="AN11" s="297"/>
      <c r="AO11" s="298">
        <v>121</v>
      </c>
      <c r="AP11" s="298"/>
      <c r="AQ11" s="298">
        <v>140</v>
      </c>
      <c r="AR11" s="298"/>
      <c r="AS11" s="297">
        <v>391</v>
      </c>
      <c r="AT11" s="297"/>
      <c r="AU11" s="297">
        <v>49</v>
      </c>
      <c r="AV11" s="297"/>
      <c r="AW11" s="298">
        <v>149</v>
      </c>
      <c r="AX11" s="298"/>
      <c r="AY11" s="297">
        <v>472</v>
      </c>
      <c r="AZ11" s="297"/>
      <c r="BA11" s="297">
        <v>1927</v>
      </c>
      <c r="BB11" s="297"/>
      <c r="BC11" s="297">
        <v>8</v>
      </c>
      <c r="BD11" s="297"/>
      <c r="BE11" s="297">
        <v>287</v>
      </c>
      <c r="BF11" s="297"/>
      <c r="BG11" s="297">
        <v>50</v>
      </c>
      <c r="BH11" s="297"/>
      <c r="BI11" s="297">
        <v>109</v>
      </c>
      <c r="BJ11" s="297"/>
      <c r="BK11" s="329">
        <v>68</v>
      </c>
      <c r="BL11" s="329"/>
      <c r="BM11" s="563">
        <v>4</v>
      </c>
      <c r="BN11" s="563"/>
      <c r="BO11" s="564">
        <v>429</v>
      </c>
      <c r="BP11" s="564"/>
      <c r="BQ11" s="317">
        <v>768</v>
      </c>
      <c r="BR11" s="317"/>
      <c r="BS11" s="331">
        <v>451</v>
      </c>
      <c r="BT11" s="331"/>
      <c r="BU11" s="330">
        <v>2365</v>
      </c>
      <c r="BV11" s="330"/>
      <c r="BW11" s="329">
        <v>388</v>
      </c>
      <c r="BX11" s="329"/>
      <c r="BY11" s="330">
        <v>380</v>
      </c>
      <c r="BZ11" s="330"/>
      <c r="CA11" s="329">
        <v>170</v>
      </c>
      <c r="CB11" s="329"/>
      <c r="CC11" s="330">
        <v>687</v>
      </c>
      <c r="CD11" s="330"/>
      <c r="CE11" s="297">
        <v>30</v>
      </c>
      <c r="CF11" s="297"/>
      <c r="CG11" s="298">
        <v>58</v>
      </c>
      <c r="CH11" s="298"/>
      <c r="CI11" s="565">
        <v>259</v>
      </c>
      <c r="CJ11" s="565"/>
      <c r="CK11" s="566">
        <v>230</v>
      </c>
      <c r="CL11" s="566"/>
      <c r="CM11" s="297">
        <v>171</v>
      </c>
      <c r="CN11" s="297"/>
      <c r="CO11" s="567">
        <v>256</v>
      </c>
      <c r="CP11" s="567"/>
      <c r="CQ11" s="331">
        <v>616</v>
      </c>
      <c r="CR11" s="331"/>
      <c r="CS11" s="330">
        <v>2502</v>
      </c>
      <c r="CT11" s="330"/>
      <c r="CU11" s="569">
        <v>638</v>
      </c>
      <c r="CV11" s="569"/>
      <c r="CW11" s="569">
        <v>2371</v>
      </c>
      <c r="CX11" s="569"/>
      <c r="CY11" s="331">
        <v>156</v>
      </c>
      <c r="CZ11" s="331"/>
      <c r="DA11" s="332">
        <v>1459</v>
      </c>
      <c r="DB11" s="332"/>
      <c r="DC11" s="329">
        <v>517</v>
      </c>
      <c r="DD11" s="329"/>
      <c r="DE11" s="329">
        <v>876</v>
      </c>
      <c r="DF11" s="329"/>
      <c r="DG11" s="329">
        <v>24</v>
      </c>
      <c r="DH11" s="329"/>
      <c r="DI11" s="332">
        <v>119</v>
      </c>
      <c r="DJ11" s="332"/>
      <c r="DK11" s="304">
        <v>164</v>
      </c>
      <c r="DL11" s="304"/>
      <c r="DM11" s="324">
        <v>539</v>
      </c>
      <c r="DN11" s="324"/>
      <c r="DO11" s="297">
        <v>0</v>
      </c>
      <c r="DP11" s="297"/>
      <c r="DQ11" s="555">
        <v>0</v>
      </c>
      <c r="DR11" s="555">
        <v>0</v>
      </c>
      <c r="DS11" s="297">
        <v>130</v>
      </c>
      <c r="DT11" s="297"/>
      <c r="DU11" s="297">
        <v>130</v>
      </c>
      <c r="DV11" s="297"/>
      <c r="DW11" s="329">
        <v>139</v>
      </c>
      <c r="DX11" s="329"/>
      <c r="DY11" s="330">
        <v>225</v>
      </c>
      <c r="DZ11" s="330"/>
      <c r="EA11" s="314">
        <v>26</v>
      </c>
      <c r="EB11" s="314"/>
      <c r="EC11" s="311">
        <v>0</v>
      </c>
      <c r="ED11" s="311">
        <v>0</v>
      </c>
      <c r="EE11" s="297">
        <v>367</v>
      </c>
      <c r="EF11" s="297"/>
      <c r="EG11" s="304">
        <v>214</v>
      </c>
      <c r="EH11" s="304"/>
      <c r="EI11" s="331">
        <v>583</v>
      </c>
      <c r="EJ11" s="331"/>
      <c r="EK11" s="332">
        <v>226</v>
      </c>
      <c r="EL11" s="332"/>
      <c r="EM11" s="297"/>
      <c r="EN11" s="297"/>
      <c r="EO11" s="297"/>
      <c r="EP11" s="297"/>
      <c r="EQ11" s="542">
        <f t="shared" si="4"/>
        <v>7792</v>
      </c>
      <c r="ER11" s="542">
        <f t="shared" si="7"/>
        <v>0</v>
      </c>
      <c r="ES11" s="542">
        <f t="shared" si="5"/>
        <v>19920</v>
      </c>
      <c r="ET11" s="542">
        <f t="shared" si="6"/>
        <v>0</v>
      </c>
    </row>
    <row r="12" spans="2:150" ht="22.5" customHeight="1" x14ac:dyDescent="0.25">
      <c r="B12" s="297" t="s">
        <v>968</v>
      </c>
      <c r="C12" s="330">
        <v>2</v>
      </c>
      <c r="D12" s="330"/>
      <c r="E12" s="561">
        <v>16</v>
      </c>
      <c r="F12" s="561"/>
      <c r="G12" s="330">
        <v>3</v>
      </c>
      <c r="H12" s="330"/>
      <c r="I12" s="330">
        <v>10</v>
      </c>
      <c r="J12" s="330"/>
      <c r="K12" s="784">
        <v>1</v>
      </c>
      <c r="L12" s="784"/>
      <c r="M12" s="786">
        <v>5</v>
      </c>
      <c r="N12" s="786"/>
      <c r="O12" s="331">
        <v>0</v>
      </c>
      <c r="P12" s="331"/>
      <c r="Q12" s="332">
        <v>0</v>
      </c>
      <c r="R12" s="332"/>
      <c r="S12" s="331">
        <v>163</v>
      </c>
      <c r="T12" s="331"/>
      <c r="U12" s="331">
        <v>1934</v>
      </c>
      <c r="V12" s="331"/>
      <c r="W12" s="314">
        <v>0</v>
      </c>
      <c r="X12" s="314"/>
      <c r="Y12" s="304">
        <v>0</v>
      </c>
      <c r="Z12" s="304"/>
      <c r="AA12" s="331">
        <v>0</v>
      </c>
      <c r="AB12" s="331"/>
      <c r="AC12" s="304">
        <v>0</v>
      </c>
      <c r="AD12" s="304"/>
      <c r="AE12" s="298">
        <v>0</v>
      </c>
      <c r="AF12" s="298"/>
      <c r="AG12" s="297">
        <v>0</v>
      </c>
      <c r="AH12" s="297"/>
      <c r="AI12" s="314">
        <v>2</v>
      </c>
      <c r="AJ12" s="314"/>
      <c r="AK12" s="314">
        <v>2</v>
      </c>
      <c r="AL12" s="314"/>
      <c r="AM12" s="314">
        <v>0</v>
      </c>
      <c r="AN12" s="314"/>
      <c r="AO12" s="298">
        <v>0</v>
      </c>
      <c r="AP12" s="298"/>
      <c r="AQ12" s="298">
        <v>0</v>
      </c>
      <c r="AR12" s="298"/>
      <c r="AS12" s="297">
        <v>0</v>
      </c>
      <c r="AT12" s="297"/>
      <c r="AU12" s="314">
        <v>1</v>
      </c>
      <c r="AV12" s="314"/>
      <c r="AW12" s="298">
        <v>4</v>
      </c>
      <c r="AX12" s="298"/>
      <c r="AY12" s="297">
        <v>6</v>
      </c>
      <c r="AZ12" s="297"/>
      <c r="BA12" s="297">
        <v>28</v>
      </c>
      <c r="BB12" s="297"/>
      <c r="BC12" s="314">
        <v>8</v>
      </c>
      <c r="BD12" s="314"/>
      <c r="BE12" s="314">
        <v>8</v>
      </c>
      <c r="BF12" s="314"/>
      <c r="BG12" s="314">
        <v>0</v>
      </c>
      <c r="BH12" s="314"/>
      <c r="BI12" s="314">
        <v>0</v>
      </c>
      <c r="BJ12" s="314"/>
      <c r="BK12" s="329">
        <v>0</v>
      </c>
      <c r="BL12" s="329"/>
      <c r="BM12" s="572">
        <v>0</v>
      </c>
      <c r="BN12" s="572"/>
      <c r="BO12" s="571">
        <v>8</v>
      </c>
      <c r="BP12" s="571"/>
      <c r="BQ12" s="302">
        <v>15</v>
      </c>
      <c r="BR12" s="302"/>
      <c r="BS12" s="331">
        <v>8</v>
      </c>
      <c r="BT12" s="331"/>
      <c r="BU12" s="330">
        <v>150</v>
      </c>
      <c r="BV12" s="330"/>
      <c r="BW12" s="329">
        <v>2</v>
      </c>
      <c r="BX12" s="329"/>
      <c r="BY12" s="330">
        <v>2</v>
      </c>
      <c r="BZ12" s="330"/>
      <c r="CA12" s="329">
        <v>0</v>
      </c>
      <c r="CB12" s="329"/>
      <c r="CC12" s="330">
        <v>0</v>
      </c>
      <c r="CD12" s="330"/>
      <c r="CE12" s="314">
        <v>4</v>
      </c>
      <c r="CF12" s="314"/>
      <c r="CG12" s="298">
        <v>12</v>
      </c>
      <c r="CH12" s="298"/>
      <c r="CI12" s="565">
        <v>3</v>
      </c>
      <c r="CJ12" s="565"/>
      <c r="CK12" s="566">
        <v>6</v>
      </c>
      <c r="CL12" s="566"/>
      <c r="CM12" s="314">
        <v>9</v>
      </c>
      <c r="CN12" s="314"/>
      <c r="CO12" s="567">
        <v>18</v>
      </c>
      <c r="CP12" s="567"/>
      <c r="CQ12" s="331">
        <v>10</v>
      </c>
      <c r="CR12" s="331"/>
      <c r="CS12" s="330">
        <v>80</v>
      </c>
      <c r="CT12" s="330"/>
      <c r="CU12" s="329">
        <v>0</v>
      </c>
      <c r="CV12" s="329"/>
      <c r="CW12" s="569">
        <v>83</v>
      </c>
      <c r="CX12" s="569"/>
      <c r="CY12" s="331">
        <v>7</v>
      </c>
      <c r="CZ12" s="331"/>
      <c r="DA12" s="332">
        <v>5</v>
      </c>
      <c r="DB12" s="332"/>
      <c r="DC12" s="329">
        <v>6</v>
      </c>
      <c r="DD12" s="329"/>
      <c r="DE12" s="329">
        <v>18</v>
      </c>
      <c r="DF12" s="329"/>
      <c r="DG12" s="329">
        <v>1</v>
      </c>
      <c r="DH12" s="329"/>
      <c r="DI12" s="332">
        <v>13</v>
      </c>
      <c r="DJ12" s="332"/>
      <c r="DK12" s="304">
        <v>8</v>
      </c>
      <c r="DL12" s="304"/>
      <c r="DM12" s="324">
        <v>31</v>
      </c>
      <c r="DN12" s="324"/>
      <c r="DO12" s="297">
        <v>0</v>
      </c>
      <c r="DP12" s="297"/>
      <c r="DQ12" s="297">
        <v>0</v>
      </c>
      <c r="DR12" s="297">
        <v>0</v>
      </c>
      <c r="DS12" s="314">
        <v>4</v>
      </c>
      <c r="DT12" s="314"/>
      <c r="DU12" s="314">
        <v>4</v>
      </c>
      <c r="DV12" s="314"/>
      <c r="DW12" s="329">
        <v>0</v>
      </c>
      <c r="DX12" s="329"/>
      <c r="DY12" s="330">
        <v>0</v>
      </c>
      <c r="DZ12" s="330"/>
      <c r="EA12" s="297">
        <v>0</v>
      </c>
      <c r="EB12" s="297"/>
      <c r="EC12" s="311">
        <v>0</v>
      </c>
      <c r="ED12" s="311">
        <v>0</v>
      </c>
      <c r="EE12" s="297">
        <v>0</v>
      </c>
      <c r="EF12" s="297"/>
      <c r="EG12" s="304">
        <v>0</v>
      </c>
      <c r="EH12" s="304"/>
      <c r="EI12" s="331">
        <v>3</v>
      </c>
      <c r="EJ12" s="331"/>
      <c r="EK12" s="332">
        <v>3</v>
      </c>
      <c r="EL12" s="332"/>
      <c r="EM12" s="297"/>
      <c r="EN12" s="297"/>
      <c r="EO12" s="297"/>
      <c r="EP12" s="297"/>
      <c r="EQ12" s="542">
        <f t="shared" si="4"/>
        <v>259</v>
      </c>
      <c r="ER12" s="542">
        <f t="shared" si="7"/>
        <v>0</v>
      </c>
      <c r="ES12" s="542">
        <f t="shared" si="5"/>
        <v>2447</v>
      </c>
      <c r="ET12" s="542">
        <f t="shared" si="6"/>
        <v>0</v>
      </c>
    </row>
    <row r="13" spans="2:150" ht="18" customHeight="1" x14ac:dyDescent="0.25">
      <c r="B13" s="297" t="s">
        <v>969</v>
      </c>
      <c r="C13" s="329">
        <v>0</v>
      </c>
      <c r="D13" s="329"/>
      <c r="E13" s="561">
        <v>0</v>
      </c>
      <c r="F13" s="561"/>
      <c r="G13" s="330">
        <v>0</v>
      </c>
      <c r="H13" s="330"/>
      <c r="I13" s="330">
        <v>0</v>
      </c>
      <c r="J13" s="330"/>
      <c r="K13" s="784">
        <v>1</v>
      </c>
      <c r="L13" s="784"/>
      <c r="M13" s="786">
        <v>1</v>
      </c>
      <c r="N13" s="786"/>
      <c r="O13" s="331">
        <v>0</v>
      </c>
      <c r="P13" s="331"/>
      <c r="Q13" s="332">
        <v>0</v>
      </c>
      <c r="R13" s="332"/>
      <c r="S13" s="331">
        <v>1</v>
      </c>
      <c r="T13" s="331"/>
      <c r="U13" s="331">
        <v>4</v>
      </c>
      <c r="V13" s="331"/>
      <c r="W13" s="297">
        <v>0</v>
      </c>
      <c r="X13" s="297"/>
      <c r="Y13" s="304">
        <v>0</v>
      </c>
      <c r="Z13" s="304"/>
      <c r="AA13" s="331">
        <v>0</v>
      </c>
      <c r="AB13" s="331"/>
      <c r="AC13" s="331">
        <v>1</v>
      </c>
      <c r="AD13" s="331"/>
      <c r="AE13" s="298">
        <v>2</v>
      </c>
      <c r="AF13" s="298"/>
      <c r="AG13" s="297">
        <v>4</v>
      </c>
      <c r="AH13" s="297"/>
      <c r="AI13" s="297">
        <v>3</v>
      </c>
      <c r="AJ13" s="297"/>
      <c r="AK13" s="297">
        <v>38</v>
      </c>
      <c r="AL13" s="297"/>
      <c r="AM13" s="297">
        <v>0</v>
      </c>
      <c r="AN13" s="297"/>
      <c r="AO13" s="298">
        <v>0</v>
      </c>
      <c r="AP13" s="298"/>
      <c r="AQ13" s="298">
        <v>5</v>
      </c>
      <c r="AR13" s="298"/>
      <c r="AS13" s="297">
        <v>5</v>
      </c>
      <c r="AT13" s="297"/>
      <c r="AU13" s="297">
        <v>0</v>
      </c>
      <c r="AV13" s="297"/>
      <c r="AW13" s="298">
        <v>0</v>
      </c>
      <c r="AX13" s="298"/>
      <c r="AY13" s="297">
        <v>3</v>
      </c>
      <c r="AZ13" s="297"/>
      <c r="BA13" s="297">
        <v>46</v>
      </c>
      <c r="BB13" s="297"/>
      <c r="BC13" s="297">
        <v>0</v>
      </c>
      <c r="BD13" s="297"/>
      <c r="BE13" s="297">
        <v>0</v>
      </c>
      <c r="BF13" s="297"/>
      <c r="BG13" s="297">
        <v>0</v>
      </c>
      <c r="BH13" s="297"/>
      <c r="BI13" s="297">
        <v>0</v>
      </c>
      <c r="BJ13" s="297"/>
      <c r="BK13" s="329">
        <v>0</v>
      </c>
      <c r="BL13" s="329"/>
      <c r="BM13" s="563">
        <v>0</v>
      </c>
      <c r="BN13" s="563"/>
      <c r="BO13" s="564">
        <v>2</v>
      </c>
      <c r="BP13" s="564"/>
      <c r="BQ13" s="317">
        <v>7</v>
      </c>
      <c r="BR13" s="317"/>
      <c r="BS13" s="331">
        <v>8</v>
      </c>
      <c r="BT13" s="331"/>
      <c r="BU13" s="330">
        <v>19</v>
      </c>
      <c r="BV13" s="330"/>
      <c r="BW13" s="329">
        <v>2</v>
      </c>
      <c r="BX13" s="329"/>
      <c r="BY13" s="330">
        <v>2</v>
      </c>
      <c r="BZ13" s="330"/>
      <c r="CA13" s="329">
        <v>0</v>
      </c>
      <c r="CB13" s="329"/>
      <c r="CC13" s="330">
        <v>0</v>
      </c>
      <c r="CD13" s="330"/>
      <c r="CE13" s="297">
        <v>0</v>
      </c>
      <c r="CF13" s="297"/>
      <c r="CG13" s="298">
        <v>0</v>
      </c>
      <c r="CH13" s="298"/>
      <c r="CI13" s="565">
        <v>2</v>
      </c>
      <c r="CJ13" s="565"/>
      <c r="CK13" s="566">
        <v>24</v>
      </c>
      <c r="CL13" s="566"/>
      <c r="CM13" s="297">
        <v>0</v>
      </c>
      <c r="CN13" s="297"/>
      <c r="CO13" s="567">
        <v>0</v>
      </c>
      <c r="CP13" s="567"/>
      <c r="CQ13" s="331">
        <v>9</v>
      </c>
      <c r="CR13" s="331"/>
      <c r="CS13" s="330">
        <v>60</v>
      </c>
      <c r="CT13" s="330"/>
      <c r="CU13" s="569">
        <v>6</v>
      </c>
      <c r="CV13" s="569"/>
      <c r="CW13" s="569">
        <v>45</v>
      </c>
      <c r="CX13" s="569"/>
      <c r="CY13" s="331">
        <v>2</v>
      </c>
      <c r="CZ13" s="331"/>
      <c r="DA13" s="332">
        <v>14</v>
      </c>
      <c r="DB13" s="332"/>
      <c r="DC13" s="329">
        <v>10</v>
      </c>
      <c r="DD13" s="329"/>
      <c r="DE13" s="329">
        <v>10</v>
      </c>
      <c r="DF13" s="329"/>
      <c r="DG13" s="329">
        <v>0</v>
      </c>
      <c r="DH13" s="329"/>
      <c r="DI13" s="332">
        <v>0</v>
      </c>
      <c r="DJ13" s="332"/>
      <c r="DK13" s="304">
        <v>1</v>
      </c>
      <c r="DL13" s="304"/>
      <c r="DM13" s="324">
        <v>3</v>
      </c>
      <c r="DN13" s="324"/>
      <c r="DO13" s="297">
        <v>0</v>
      </c>
      <c r="DP13" s="297"/>
      <c r="DQ13" s="555">
        <v>0</v>
      </c>
      <c r="DR13" s="555">
        <v>0</v>
      </c>
      <c r="DS13" s="297">
        <v>1</v>
      </c>
      <c r="DT13" s="297"/>
      <c r="DU13" s="297">
        <v>1</v>
      </c>
      <c r="DV13" s="297"/>
      <c r="DW13" s="329">
        <v>1</v>
      </c>
      <c r="DX13" s="329"/>
      <c r="DY13" s="330">
        <v>3</v>
      </c>
      <c r="DZ13" s="330"/>
      <c r="EA13" s="297">
        <v>0</v>
      </c>
      <c r="EB13" s="297">
        <v>0</v>
      </c>
      <c r="EC13" s="311">
        <v>0</v>
      </c>
      <c r="ED13" s="311">
        <v>0</v>
      </c>
      <c r="EE13" s="297">
        <v>1</v>
      </c>
      <c r="EF13" s="297"/>
      <c r="EG13" s="304">
        <v>1</v>
      </c>
      <c r="EH13" s="304"/>
      <c r="EI13" s="331">
        <v>3</v>
      </c>
      <c r="EJ13" s="331"/>
      <c r="EK13" s="332">
        <v>0</v>
      </c>
      <c r="EL13" s="332"/>
      <c r="EM13" s="297"/>
      <c r="EN13" s="297"/>
      <c r="EO13" s="297"/>
      <c r="EP13" s="297"/>
      <c r="EQ13" s="542">
        <f t="shared" si="4"/>
        <v>63</v>
      </c>
      <c r="ER13" s="542">
        <f t="shared" si="7"/>
        <v>0</v>
      </c>
      <c r="ES13" s="542">
        <f t="shared" si="5"/>
        <v>288</v>
      </c>
      <c r="ET13" s="542">
        <f t="shared" si="6"/>
        <v>0</v>
      </c>
    </row>
    <row r="14" spans="2:150" ht="19.5" customHeight="1" x14ac:dyDescent="0.25">
      <c r="B14" s="297" t="s">
        <v>970</v>
      </c>
      <c r="C14" s="330">
        <v>0</v>
      </c>
      <c r="D14" s="330"/>
      <c r="E14" s="561">
        <v>0</v>
      </c>
      <c r="F14" s="561"/>
      <c r="G14" s="330">
        <v>0</v>
      </c>
      <c r="H14" s="330"/>
      <c r="I14" s="330">
        <v>0</v>
      </c>
      <c r="J14" s="330"/>
      <c r="K14" s="784">
        <v>0</v>
      </c>
      <c r="L14" s="784"/>
      <c r="M14" s="786">
        <v>0</v>
      </c>
      <c r="N14" s="786"/>
      <c r="O14" s="331">
        <v>0</v>
      </c>
      <c r="P14" s="331"/>
      <c r="Q14" s="332">
        <v>0</v>
      </c>
      <c r="R14" s="332"/>
      <c r="S14" s="338">
        <v>0</v>
      </c>
      <c r="T14" s="338"/>
      <c r="U14" s="338">
        <v>0</v>
      </c>
      <c r="V14" s="338"/>
      <c r="W14" s="314">
        <v>0</v>
      </c>
      <c r="X14" s="314"/>
      <c r="Y14" s="304">
        <v>0</v>
      </c>
      <c r="Z14" s="304"/>
      <c r="AA14" s="331">
        <v>1</v>
      </c>
      <c r="AB14" s="331"/>
      <c r="AC14" s="331">
        <v>7</v>
      </c>
      <c r="AD14" s="331"/>
      <c r="AE14" s="298">
        <v>0</v>
      </c>
      <c r="AF14" s="298"/>
      <c r="AG14" s="297">
        <v>0</v>
      </c>
      <c r="AH14" s="297"/>
      <c r="AI14" s="314">
        <v>2</v>
      </c>
      <c r="AJ14" s="314"/>
      <c r="AK14" s="314">
        <v>2</v>
      </c>
      <c r="AL14" s="314"/>
      <c r="AM14" s="314">
        <v>0</v>
      </c>
      <c r="AN14" s="314"/>
      <c r="AO14" s="298">
        <v>0</v>
      </c>
      <c r="AP14" s="298"/>
      <c r="AQ14" s="298">
        <v>0</v>
      </c>
      <c r="AR14" s="298"/>
      <c r="AS14" s="297">
        <v>0</v>
      </c>
      <c r="AT14" s="297"/>
      <c r="AU14" s="314">
        <v>0</v>
      </c>
      <c r="AV14" s="314"/>
      <c r="AW14" s="298">
        <v>0</v>
      </c>
      <c r="AX14" s="298"/>
      <c r="AY14" s="297">
        <v>0</v>
      </c>
      <c r="AZ14" s="297"/>
      <c r="BA14" s="297">
        <v>0</v>
      </c>
      <c r="BB14" s="297"/>
      <c r="BC14" s="314">
        <v>0</v>
      </c>
      <c r="BD14" s="314"/>
      <c r="BE14" s="314">
        <v>0</v>
      </c>
      <c r="BF14" s="314"/>
      <c r="BG14" s="314">
        <v>0</v>
      </c>
      <c r="BH14" s="314"/>
      <c r="BI14" s="314">
        <v>0</v>
      </c>
      <c r="BJ14" s="314"/>
      <c r="BK14" s="329">
        <v>0</v>
      </c>
      <c r="BL14" s="329"/>
      <c r="BM14" s="572">
        <v>0</v>
      </c>
      <c r="BN14" s="572"/>
      <c r="BO14" s="571">
        <v>0</v>
      </c>
      <c r="BP14" s="571"/>
      <c r="BQ14" s="302">
        <v>0</v>
      </c>
      <c r="BR14" s="302"/>
      <c r="BS14" s="331">
        <v>2</v>
      </c>
      <c r="BT14" s="331"/>
      <c r="BU14" s="330">
        <v>12</v>
      </c>
      <c r="BV14" s="330"/>
      <c r="BW14" s="329">
        <v>2</v>
      </c>
      <c r="BX14" s="329"/>
      <c r="BY14" s="330">
        <v>2</v>
      </c>
      <c r="BZ14" s="330"/>
      <c r="CA14" s="329">
        <v>0</v>
      </c>
      <c r="CB14" s="329"/>
      <c r="CC14" s="330">
        <v>0</v>
      </c>
      <c r="CD14" s="330"/>
      <c r="CE14" s="314">
        <v>0</v>
      </c>
      <c r="CF14" s="314"/>
      <c r="CG14" s="298">
        <v>0</v>
      </c>
      <c r="CH14" s="298"/>
      <c r="CI14" s="565">
        <v>2</v>
      </c>
      <c r="CJ14" s="565"/>
      <c r="CK14" s="566">
        <v>4</v>
      </c>
      <c r="CL14" s="566"/>
      <c r="CM14" s="314">
        <v>2</v>
      </c>
      <c r="CN14" s="314"/>
      <c r="CO14" s="567">
        <v>4</v>
      </c>
      <c r="CP14" s="567"/>
      <c r="CQ14" s="338">
        <v>0</v>
      </c>
      <c r="CR14" s="338"/>
      <c r="CS14" s="543">
        <v>0</v>
      </c>
      <c r="CT14" s="543"/>
      <c r="CU14" s="329">
        <v>0</v>
      </c>
      <c r="CV14" s="329"/>
      <c r="CW14" s="569">
        <v>11</v>
      </c>
      <c r="CX14" s="569"/>
      <c r="CY14" s="331">
        <v>0</v>
      </c>
      <c r="CZ14" s="331"/>
      <c r="DA14" s="332">
        <v>0</v>
      </c>
      <c r="DB14" s="332"/>
      <c r="DC14" s="329">
        <v>8</v>
      </c>
      <c r="DD14" s="329"/>
      <c r="DE14" s="329">
        <v>13</v>
      </c>
      <c r="DF14" s="329"/>
      <c r="DG14" s="329">
        <v>0</v>
      </c>
      <c r="DH14" s="329"/>
      <c r="DI14" s="332">
        <v>0</v>
      </c>
      <c r="DJ14" s="332"/>
      <c r="DK14" s="304">
        <v>0</v>
      </c>
      <c r="DL14" s="304"/>
      <c r="DM14" s="324">
        <v>0</v>
      </c>
      <c r="DN14" s="324"/>
      <c r="DO14" s="297">
        <v>0</v>
      </c>
      <c r="DP14" s="297">
        <v>0</v>
      </c>
      <c r="DQ14" s="297">
        <v>0</v>
      </c>
      <c r="DR14" s="297">
        <v>0</v>
      </c>
      <c r="DS14" s="297">
        <v>0</v>
      </c>
      <c r="DT14" s="297"/>
      <c r="DU14" s="314">
        <v>0</v>
      </c>
      <c r="DV14" s="314"/>
      <c r="DW14" s="329">
        <v>0</v>
      </c>
      <c r="DX14" s="329"/>
      <c r="DY14" s="330">
        <v>0</v>
      </c>
      <c r="DZ14" s="330"/>
      <c r="EA14" s="297">
        <v>0</v>
      </c>
      <c r="EB14" s="297">
        <v>0</v>
      </c>
      <c r="EC14" s="311">
        <v>0</v>
      </c>
      <c r="ED14" s="311">
        <v>0</v>
      </c>
      <c r="EE14" s="297">
        <v>0</v>
      </c>
      <c r="EF14" s="297"/>
      <c r="EG14" s="304">
        <v>0</v>
      </c>
      <c r="EH14" s="304"/>
      <c r="EI14" s="331">
        <v>0</v>
      </c>
      <c r="EJ14" s="331"/>
      <c r="EK14" s="332">
        <v>0</v>
      </c>
      <c r="EL14" s="332"/>
      <c r="EM14" s="297"/>
      <c r="EN14" s="297"/>
      <c r="EO14" s="297"/>
      <c r="EP14" s="297"/>
      <c r="EQ14" s="542">
        <f t="shared" si="4"/>
        <v>19</v>
      </c>
      <c r="ER14" s="542">
        <f t="shared" si="7"/>
        <v>0</v>
      </c>
      <c r="ES14" s="542">
        <f t="shared" si="5"/>
        <v>55</v>
      </c>
      <c r="ET14" s="542">
        <f t="shared" si="6"/>
        <v>0</v>
      </c>
    </row>
    <row r="15" spans="2:150" ht="21" customHeight="1" x14ac:dyDescent="0.25">
      <c r="B15" s="297" t="s">
        <v>971</v>
      </c>
      <c r="C15" s="329">
        <v>24</v>
      </c>
      <c r="D15" s="329"/>
      <c r="E15" s="561">
        <v>81</v>
      </c>
      <c r="F15" s="561"/>
      <c r="G15" s="330">
        <v>19</v>
      </c>
      <c r="H15" s="330"/>
      <c r="I15" s="330">
        <v>90</v>
      </c>
      <c r="J15" s="330"/>
      <c r="K15" s="784">
        <v>4</v>
      </c>
      <c r="L15" s="784"/>
      <c r="M15" s="786">
        <v>31</v>
      </c>
      <c r="N15" s="786"/>
      <c r="O15" s="331">
        <v>1</v>
      </c>
      <c r="P15" s="331"/>
      <c r="Q15" s="332">
        <v>10</v>
      </c>
      <c r="R15" s="332"/>
      <c r="S15" s="331">
        <v>2</v>
      </c>
      <c r="T15" s="331"/>
      <c r="U15" s="331">
        <v>92</v>
      </c>
      <c r="V15" s="331"/>
      <c r="W15" s="297">
        <v>3</v>
      </c>
      <c r="X15" s="297"/>
      <c r="Y15" s="304">
        <v>19</v>
      </c>
      <c r="Z15" s="304"/>
      <c r="AA15" s="331">
        <v>7</v>
      </c>
      <c r="AB15" s="331"/>
      <c r="AC15" s="331">
        <v>0</v>
      </c>
      <c r="AD15" s="331"/>
      <c r="AE15" s="298">
        <v>0</v>
      </c>
      <c r="AF15" s="298"/>
      <c r="AG15" s="297">
        <v>0</v>
      </c>
      <c r="AH15" s="297"/>
      <c r="AI15" s="297">
        <v>25</v>
      </c>
      <c r="AJ15" s="297"/>
      <c r="AK15" s="297">
        <v>25</v>
      </c>
      <c r="AL15" s="297"/>
      <c r="AM15" s="297">
        <v>1</v>
      </c>
      <c r="AN15" s="297"/>
      <c r="AO15" s="298">
        <v>6</v>
      </c>
      <c r="AP15" s="298"/>
      <c r="AQ15" s="298">
        <v>1</v>
      </c>
      <c r="AR15" s="298"/>
      <c r="AS15" s="297">
        <v>1</v>
      </c>
      <c r="AT15" s="297"/>
      <c r="AU15" s="297">
        <v>23</v>
      </c>
      <c r="AV15" s="297"/>
      <c r="AW15" s="298">
        <v>47</v>
      </c>
      <c r="AX15" s="298"/>
      <c r="AY15" s="297">
        <v>0</v>
      </c>
      <c r="AZ15" s="297"/>
      <c r="BA15" s="297">
        <v>80</v>
      </c>
      <c r="BB15" s="297"/>
      <c r="BC15" s="297">
        <v>5</v>
      </c>
      <c r="BD15" s="297"/>
      <c r="BE15" s="297">
        <v>5</v>
      </c>
      <c r="BF15" s="297"/>
      <c r="BG15" s="297">
        <v>1</v>
      </c>
      <c r="BH15" s="297"/>
      <c r="BI15" s="297">
        <v>4</v>
      </c>
      <c r="BJ15" s="297"/>
      <c r="BK15" s="329">
        <v>0</v>
      </c>
      <c r="BL15" s="329"/>
      <c r="BM15" s="563">
        <v>0</v>
      </c>
      <c r="BN15" s="563"/>
      <c r="BO15" s="564">
        <v>8</v>
      </c>
      <c r="BP15" s="564"/>
      <c r="BQ15" s="317">
        <v>108</v>
      </c>
      <c r="BR15" s="317"/>
      <c r="BS15" s="331">
        <v>1</v>
      </c>
      <c r="BT15" s="331"/>
      <c r="BU15" s="330">
        <v>244</v>
      </c>
      <c r="BV15" s="330"/>
      <c r="BW15" s="329">
        <v>20</v>
      </c>
      <c r="BX15" s="329"/>
      <c r="BY15" s="330">
        <v>20</v>
      </c>
      <c r="BZ15" s="330"/>
      <c r="CA15" s="329">
        <v>3</v>
      </c>
      <c r="CB15" s="329"/>
      <c r="CC15" s="330">
        <v>2</v>
      </c>
      <c r="CD15" s="330"/>
      <c r="CE15" s="297">
        <v>4</v>
      </c>
      <c r="CF15" s="297"/>
      <c r="CG15" s="298">
        <v>10</v>
      </c>
      <c r="CH15" s="298"/>
      <c r="CI15" s="565">
        <v>0</v>
      </c>
      <c r="CJ15" s="565">
        <v>0</v>
      </c>
      <c r="CK15" s="566">
        <v>6</v>
      </c>
      <c r="CL15" s="566"/>
      <c r="CM15" s="297">
        <v>12</v>
      </c>
      <c r="CN15" s="297"/>
      <c r="CO15" s="567">
        <v>24</v>
      </c>
      <c r="CP15" s="567"/>
      <c r="CQ15" s="331">
        <v>4</v>
      </c>
      <c r="CR15" s="331"/>
      <c r="CS15" s="330">
        <v>132</v>
      </c>
      <c r="CT15" s="330"/>
      <c r="CU15" s="569">
        <v>32</v>
      </c>
      <c r="CV15" s="569"/>
      <c r="CW15" s="569">
        <v>163</v>
      </c>
      <c r="CX15" s="569"/>
      <c r="CY15" s="331">
        <v>2</v>
      </c>
      <c r="CZ15" s="331"/>
      <c r="DA15" s="332">
        <v>87</v>
      </c>
      <c r="DB15" s="332"/>
      <c r="DC15" s="329">
        <v>34</v>
      </c>
      <c r="DD15" s="329"/>
      <c r="DE15" s="329">
        <v>92</v>
      </c>
      <c r="DF15" s="329"/>
      <c r="DG15" s="329">
        <v>2</v>
      </c>
      <c r="DH15" s="329"/>
      <c r="DI15" s="332">
        <v>44</v>
      </c>
      <c r="DJ15" s="332"/>
      <c r="DK15" s="304">
        <v>0</v>
      </c>
      <c r="DL15" s="304"/>
      <c r="DM15" s="324">
        <v>26</v>
      </c>
      <c r="DN15" s="324"/>
      <c r="DO15" s="297">
        <v>0</v>
      </c>
      <c r="DP15" s="297">
        <v>0</v>
      </c>
      <c r="DQ15" s="555">
        <v>0</v>
      </c>
      <c r="DR15" s="555">
        <v>0</v>
      </c>
      <c r="DS15" s="314">
        <v>10</v>
      </c>
      <c r="DT15" s="314"/>
      <c r="DU15" s="297">
        <v>10</v>
      </c>
      <c r="DV15" s="297"/>
      <c r="DW15" s="329">
        <v>5</v>
      </c>
      <c r="DX15" s="329"/>
      <c r="DY15" s="330">
        <v>12</v>
      </c>
      <c r="DZ15" s="330"/>
      <c r="EA15" s="297">
        <v>0</v>
      </c>
      <c r="EB15" s="297">
        <v>0</v>
      </c>
      <c r="EC15" s="311">
        <v>0</v>
      </c>
      <c r="ED15" s="311">
        <v>0</v>
      </c>
      <c r="EE15" s="297">
        <v>10</v>
      </c>
      <c r="EF15" s="297"/>
      <c r="EG15" s="304">
        <v>0</v>
      </c>
      <c r="EH15" s="304"/>
      <c r="EI15" s="331">
        <v>1</v>
      </c>
      <c r="EJ15" s="331"/>
      <c r="EK15" s="332">
        <v>16</v>
      </c>
      <c r="EL15" s="332"/>
      <c r="EM15" s="297"/>
      <c r="EN15" s="297"/>
      <c r="EO15" s="297"/>
      <c r="EP15" s="297"/>
      <c r="EQ15" s="542">
        <f t="shared" si="4"/>
        <v>264</v>
      </c>
      <c r="ER15" s="542">
        <f t="shared" si="7"/>
        <v>0</v>
      </c>
      <c r="ES15" s="542">
        <f t="shared" si="5"/>
        <v>1487</v>
      </c>
      <c r="ET15" s="542">
        <f t="shared" si="6"/>
        <v>0</v>
      </c>
    </row>
    <row r="16" spans="2:150" ht="14.25" customHeight="1" x14ac:dyDescent="0.25">
      <c r="B16" s="297" t="s">
        <v>972</v>
      </c>
      <c r="C16" s="330">
        <v>2</v>
      </c>
      <c r="D16" s="330"/>
      <c r="E16" s="561">
        <v>2</v>
      </c>
      <c r="F16" s="561"/>
      <c r="G16" s="330">
        <v>1</v>
      </c>
      <c r="H16" s="330"/>
      <c r="I16" s="330">
        <v>1</v>
      </c>
      <c r="J16" s="330"/>
      <c r="K16" s="784">
        <v>1</v>
      </c>
      <c r="L16" s="784"/>
      <c r="M16" s="786">
        <v>1</v>
      </c>
      <c r="N16" s="786"/>
      <c r="O16" s="331">
        <v>0</v>
      </c>
      <c r="P16" s="331"/>
      <c r="Q16" s="332">
        <v>0</v>
      </c>
      <c r="R16" s="332"/>
      <c r="S16" s="331">
        <v>3</v>
      </c>
      <c r="T16" s="331"/>
      <c r="U16" s="331">
        <v>3</v>
      </c>
      <c r="V16" s="331"/>
      <c r="W16" s="314">
        <v>2</v>
      </c>
      <c r="X16" s="314"/>
      <c r="Y16" s="304">
        <v>7</v>
      </c>
      <c r="Z16" s="304"/>
      <c r="AA16" s="338">
        <v>0</v>
      </c>
      <c r="AB16" s="338"/>
      <c r="AC16" s="331">
        <v>4</v>
      </c>
      <c r="AD16" s="331"/>
      <c r="AE16" s="298">
        <v>2</v>
      </c>
      <c r="AF16" s="298"/>
      <c r="AG16" s="297">
        <v>4</v>
      </c>
      <c r="AH16" s="297"/>
      <c r="AI16" s="314">
        <v>2</v>
      </c>
      <c r="AJ16" s="314"/>
      <c r="AK16" s="314">
        <v>3</v>
      </c>
      <c r="AL16" s="314"/>
      <c r="AM16" s="314">
        <v>3</v>
      </c>
      <c r="AN16" s="314"/>
      <c r="AO16" s="298">
        <v>6</v>
      </c>
      <c r="AP16" s="298"/>
      <c r="AQ16" s="298">
        <v>8</v>
      </c>
      <c r="AR16" s="298"/>
      <c r="AS16" s="297">
        <v>8</v>
      </c>
      <c r="AT16" s="297"/>
      <c r="AU16" s="314">
        <v>2</v>
      </c>
      <c r="AV16" s="314"/>
      <c r="AW16" s="298">
        <v>7</v>
      </c>
      <c r="AX16" s="298"/>
      <c r="AY16" s="297">
        <v>2</v>
      </c>
      <c r="AZ16" s="297"/>
      <c r="BA16" s="297">
        <v>8</v>
      </c>
      <c r="BB16" s="297"/>
      <c r="BC16" s="314">
        <v>11</v>
      </c>
      <c r="BD16" s="314"/>
      <c r="BE16" s="314">
        <v>11</v>
      </c>
      <c r="BF16" s="314"/>
      <c r="BG16" s="314">
        <v>0</v>
      </c>
      <c r="BH16" s="314"/>
      <c r="BI16" s="314">
        <v>0</v>
      </c>
      <c r="BJ16" s="314"/>
      <c r="BK16" s="329">
        <v>2</v>
      </c>
      <c r="BL16" s="329"/>
      <c r="BM16" s="572">
        <v>1</v>
      </c>
      <c r="BN16" s="572"/>
      <c r="BO16" s="571">
        <v>5</v>
      </c>
      <c r="BP16" s="571"/>
      <c r="BQ16" s="302">
        <v>9</v>
      </c>
      <c r="BR16" s="302"/>
      <c r="BS16" s="331">
        <v>7</v>
      </c>
      <c r="BT16" s="331"/>
      <c r="BU16" s="330">
        <v>13</v>
      </c>
      <c r="BV16" s="330"/>
      <c r="BW16" s="329">
        <v>0</v>
      </c>
      <c r="BX16" s="329"/>
      <c r="BY16" s="330">
        <v>0</v>
      </c>
      <c r="BZ16" s="330"/>
      <c r="CA16" s="329">
        <v>0</v>
      </c>
      <c r="CB16" s="329"/>
      <c r="CC16" s="330">
        <v>0</v>
      </c>
      <c r="CD16" s="330"/>
      <c r="CE16" s="314">
        <v>1</v>
      </c>
      <c r="CF16" s="314"/>
      <c r="CG16" s="298">
        <v>4</v>
      </c>
      <c r="CH16" s="298"/>
      <c r="CI16" s="565">
        <v>0</v>
      </c>
      <c r="CJ16" s="565">
        <v>0</v>
      </c>
      <c r="CK16" s="566">
        <v>1</v>
      </c>
      <c r="CL16" s="566"/>
      <c r="CM16" s="314">
        <v>1</v>
      </c>
      <c r="CN16" s="314"/>
      <c r="CO16" s="567">
        <v>2</v>
      </c>
      <c r="CP16" s="567"/>
      <c r="CQ16" s="331">
        <v>7</v>
      </c>
      <c r="CR16" s="331"/>
      <c r="CS16" s="330">
        <v>19</v>
      </c>
      <c r="CT16" s="330"/>
      <c r="CU16" s="569">
        <v>4</v>
      </c>
      <c r="CV16" s="569"/>
      <c r="CW16" s="569">
        <v>15</v>
      </c>
      <c r="CX16" s="569"/>
      <c r="CY16" s="331">
        <v>2</v>
      </c>
      <c r="CZ16" s="331"/>
      <c r="DA16" s="332">
        <v>4</v>
      </c>
      <c r="DB16" s="332"/>
      <c r="DC16" s="329">
        <v>11</v>
      </c>
      <c r="DD16" s="329"/>
      <c r="DE16" s="329">
        <v>12</v>
      </c>
      <c r="DF16" s="329"/>
      <c r="DG16" s="329">
        <v>2</v>
      </c>
      <c r="DH16" s="329"/>
      <c r="DI16" s="332">
        <v>9</v>
      </c>
      <c r="DJ16" s="332"/>
      <c r="DK16" s="304">
        <v>1</v>
      </c>
      <c r="DL16" s="304"/>
      <c r="DM16" s="324">
        <v>0</v>
      </c>
      <c r="DN16" s="324"/>
      <c r="DO16" s="297">
        <v>0</v>
      </c>
      <c r="DP16" s="297">
        <v>0</v>
      </c>
      <c r="DQ16" s="297">
        <v>0</v>
      </c>
      <c r="DR16" s="297">
        <v>0</v>
      </c>
      <c r="DS16" s="297">
        <v>0</v>
      </c>
      <c r="DT16" s="297"/>
      <c r="DU16" s="297">
        <v>0</v>
      </c>
      <c r="DV16" s="297"/>
      <c r="DW16" s="329">
        <v>2</v>
      </c>
      <c r="DX16" s="329"/>
      <c r="DY16" s="330">
        <v>2</v>
      </c>
      <c r="DZ16" s="330"/>
      <c r="EA16" s="297">
        <v>0</v>
      </c>
      <c r="EB16" s="297">
        <v>0</v>
      </c>
      <c r="EC16" s="311">
        <v>0</v>
      </c>
      <c r="ED16" s="311">
        <v>0</v>
      </c>
      <c r="EE16" s="297">
        <v>2</v>
      </c>
      <c r="EF16" s="297"/>
      <c r="EG16" s="304">
        <v>2</v>
      </c>
      <c r="EH16" s="304"/>
      <c r="EI16" s="331">
        <v>2</v>
      </c>
      <c r="EJ16" s="331"/>
      <c r="EK16" s="332">
        <v>0</v>
      </c>
      <c r="EL16" s="332"/>
      <c r="EM16" s="297"/>
      <c r="EN16" s="297"/>
      <c r="EO16" s="297"/>
      <c r="EP16" s="297"/>
      <c r="EQ16" s="542">
        <f t="shared" si="4"/>
        <v>88</v>
      </c>
      <c r="ER16" s="542">
        <f t="shared" si="7"/>
        <v>0</v>
      </c>
      <c r="ES16" s="542">
        <f t="shared" si="5"/>
        <v>158</v>
      </c>
      <c r="ET16" s="542">
        <f t="shared" si="6"/>
        <v>0</v>
      </c>
    </row>
    <row r="17" spans="2:150" ht="17.25" customHeight="1" x14ac:dyDescent="0.25">
      <c r="B17" s="297" t="s">
        <v>973</v>
      </c>
      <c r="C17" s="329">
        <v>2</v>
      </c>
      <c r="D17" s="329"/>
      <c r="E17" s="561">
        <v>3</v>
      </c>
      <c r="F17" s="561"/>
      <c r="G17" s="330">
        <v>3</v>
      </c>
      <c r="H17" s="330"/>
      <c r="I17" s="330">
        <v>6</v>
      </c>
      <c r="J17" s="330"/>
      <c r="K17" s="784">
        <v>3</v>
      </c>
      <c r="L17" s="784"/>
      <c r="M17" s="786">
        <v>18</v>
      </c>
      <c r="N17" s="786"/>
      <c r="O17" s="331">
        <v>0</v>
      </c>
      <c r="P17" s="331"/>
      <c r="Q17" s="332">
        <v>0</v>
      </c>
      <c r="R17" s="332"/>
      <c r="S17" s="331">
        <v>0</v>
      </c>
      <c r="T17" s="331"/>
      <c r="U17" s="331">
        <v>0</v>
      </c>
      <c r="V17" s="331"/>
      <c r="W17" s="297">
        <v>0</v>
      </c>
      <c r="X17" s="297"/>
      <c r="Y17" s="304">
        <v>0</v>
      </c>
      <c r="Z17" s="304"/>
      <c r="AA17" s="331">
        <v>4</v>
      </c>
      <c r="AB17" s="331"/>
      <c r="AC17" s="331">
        <v>0</v>
      </c>
      <c r="AD17" s="331"/>
      <c r="AE17" s="555">
        <v>8</v>
      </c>
      <c r="AF17" s="555"/>
      <c r="AG17" s="297">
        <v>16</v>
      </c>
      <c r="AH17" s="297"/>
      <c r="AI17" s="297">
        <v>1</v>
      </c>
      <c r="AJ17" s="297"/>
      <c r="AK17" s="297">
        <v>1</v>
      </c>
      <c r="AL17" s="297"/>
      <c r="AM17" s="297">
        <v>4</v>
      </c>
      <c r="AN17" s="297"/>
      <c r="AO17" s="298">
        <v>16</v>
      </c>
      <c r="AP17" s="298"/>
      <c r="AQ17" s="298">
        <v>4</v>
      </c>
      <c r="AR17" s="298"/>
      <c r="AS17" s="297">
        <v>4</v>
      </c>
      <c r="AT17" s="297"/>
      <c r="AU17" s="297">
        <v>33</v>
      </c>
      <c r="AV17" s="297"/>
      <c r="AW17" s="298">
        <v>230</v>
      </c>
      <c r="AX17" s="298"/>
      <c r="AY17" s="297">
        <v>0</v>
      </c>
      <c r="AZ17" s="297"/>
      <c r="BA17" s="297">
        <v>2</v>
      </c>
      <c r="BB17" s="297"/>
      <c r="BC17" s="297">
        <v>7</v>
      </c>
      <c r="BD17" s="297"/>
      <c r="BE17" s="297">
        <v>8</v>
      </c>
      <c r="BF17" s="297"/>
      <c r="BG17" s="297">
        <v>3</v>
      </c>
      <c r="BH17" s="297"/>
      <c r="BI17" s="297">
        <v>12</v>
      </c>
      <c r="BJ17" s="297"/>
      <c r="BK17" s="329">
        <v>3</v>
      </c>
      <c r="BL17" s="329"/>
      <c r="BM17" s="563">
        <v>1</v>
      </c>
      <c r="BN17" s="563"/>
      <c r="BO17" s="564">
        <v>0</v>
      </c>
      <c r="BP17" s="564"/>
      <c r="BQ17" s="317">
        <v>0</v>
      </c>
      <c r="BR17" s="317"/>
      <c r="BS17" s="331">
        <v>22</v>
      </c>
      <c r="BT17" s="331"/>
      <c r="BU17" s="330">
        <v>51</v>
      </c>
      <c r="BV17" s="330"/>
      <c r="BW17" s="329">
        <v>1</v>
      </c>
      <c r="BX17" s="329"/>
      <c r="BY17" s="330">
        <v>1</v>
      </c>
      <c r="BZ17" s="330"/>
      <c r="CA17" s="329">
        <v>1</v>
      </c>
      <c r="CB17" s="329"/>
      <c r="CC17" s="330">
        <v>0</v>
      </c>
      <c r="CD17" s="330">
        <v>0</v>
      </c>
      <c r="CE17" s="297">
        <v>0</v>
      </c>
      <c r="CF17" s="297">
        <v>0</v>
      </c>
      <c r="CG17" s="298">
        <v>0</v>
      </c>
      <c r="CH17" s="298">
        <v>0</v>
      </c>
      <c r="CI17" s="565">
        <v>0</v>
      </c>
      <c r="CJ17" s="565">
        <v>0</v>
      </c>
      <c r="CK17" s="566">
        <v>10</v>
      </c>
      <c r="CL17" s="566"/>
      <c r="CM17" s="297">
        <v>4</v>
      </c>
      <c r="CN17" s="297"/>
      <c r="CO17" s="567">
        <v>12</v>
      </c>
      <c r="CP17" s="567"/>
      <c r="CQ17" s="331">
        <v>5</v>
      </c>
      <c r="CR17" s="331"/>
      <c r="CS17" s="330">
        <v>2</v>
      </c>
      <c r="CT17" s="330"/>
      <c r="CU17" s="569">
        <v>3</v>
      </c>
      <c r="CV17" s="569"/>
      <c r="CW17" s="569">
        <v>43</v>
      </c>
      <c r="CX17" s="569"/>
      <c r="CY17" s="331">
        <v>4</v>
      </c>
      <c r="CZ17" s="331"/>
      <c r="DA17" s="332">
        <v>7</v>
      </c>
      <c r="DB17" s="332"/>
      <c r="DC17" s="329">
        <v>6</v>
      </c>
      <c r="DD17" s="329"/>
      <c r="DE17" s="329">
        <v>81</v>
      </c>
      <c r="DF17" s="329"/>
      <c r="DG17" s="329">
        <v>18</v>
      </c>
      <c r="DH17" s="329"/>
      <c r="DI17" s="332">
        <v>117</v>
      </c>
      <c r="DJ17" s="332"/>
      <c r="DK17" s="304">
        <v>1</v>
      </c>
      <c r="DL17" s="304"/>
      <c r="DM17" s="324">
        <v>10</v>
      </c>
      <c r="DN17" s="324"/>
      <c r="DO17" s="297">
        <v>0</v>
      </c>
      <c r="DP17" s="297">
        <v>0</v>
      </c>
      <c r="DQ17" s="555">
        <v>0</v>
      </c>
      <c r="DR17" s="555">
        <v>0</v>
      </c>
      <c r="DS17" s="1103">
        <v>2</v>
      </c>
      <c r="DU17" s="314">
        <v>2</v>
      </c>
      <c r="DV17" s="314"/>
      <c r="DW17" s="329">
        <v>0</v>
      </c>
      <c r="DX17" s="329"/>
      <c r="DY17" s="330">
        <v>0</v>
      </c>
      <c r="DZ17" s="330">
        <v>0</v>
      </c>
      <c r="EA17" s="297">
        <v>0</v>
      </c>
      <c r="EB17" s="297">
        <v>0</v>
      </c>
      <c r="EC17" s="311">
        <v>0</v>
      </c>
      <c r="ED17" s="311">
        <v>0</v>
      </c>
      <c r="EE17" s="297">
        <v>0</v>
      </c>
      <c r="EF17" s="297"/>
      <c r="EG17" s="304">
        <v>0</v>
      </c>
      <c r="EH17" s="304"/>
      <c r="EI17" s="331">
        <v>6</v>
      </c>
      <c r="EJ17" s="331"/>
      <c r="EK17" s="332">
        <v>18</v>
      </c>
      <c r="EL17" s="332"/>
      <c r="EM17" s="297"/>
      <c r="EN17" s="297"/>
      <c r="EO17" s="297"/>
      <c r="EP17" s="297"/>
      <c r="EQ17" s="542">
        <f t="shared" si="4"/>
        <v>148</v>
      </c>
      <c r="ER17" s="542">
        <f t="shared" si="7"/>
        <v>0</v>
      </c>
      <c r="ES17" s="542">
        <f t="shared" si="5"/>
        <v>671</v>
      </c>
      <c r="ET17" s="542">
        <f t="shared" si="6"/>
        <v>0</v>
      </c>
    </row>
    <row r="18" spans="2:150" ht="34.5" customHeight="1" x14ac:dyDescent="0.25">
      <c r="B18" s="297" t="s">
        <v>974</v>
      </c>
      <c r="C18" s="330">
        <v>0</v>
      </c>
      <c r="D18" s="330"/>
      <c r="E18" s="561">
        <v>0</v>
      </c>
      <c r="F18" s="561"/>
      <c r="G18" s="330">
        <v>1</v>
      </c>
      <c r="H18" s="330"/>
      <c r="I18" s="574">
        <v>2</v>
      </c>
      <c r="J18" s="574"/>
      <c r="K18" s="784">
        <v>0</v>
      </c>
      <c r="L18" s="784"/>
      <c r="M18" s="786">
        <v>0</v>
      </c>
      <c r="N18" s="786"/>
      <c r="O18" s="331">
        <v>0</v>
      </c>
      <c r="P18" s="331"/>
      <c r="Q18" s="332">
        <v>0</v>
      </c>
      <c r="R18" s="332"/>
      <c r="S18" s="331">
        <v>0</v>
      </c>
      <c r="T18" s="331"/>
      <c r="U18" s="331">
        <v>0</v>
      </c>
      <c r="V18" s="331"/>
      <c r="W18" s="314">
        <v>0</v>
      </c>
      <c r="X18" s="314"/>
      <c r="Y18" s="304">
        <v>0</v>
      </c>
      <c r="Z18" s="304"/>
      <c r="AA18" s="331">
        <v>0</v>
      </c>
      <c r="AB18" s="331"/>
      <c r="AC18" s="575">
        <v>0</v>
      </c>
      <c r="AD18" s="575"/>
      <c r="AE18" s="297">
        <v>0</v>
      </c>
      <c r="AF18" s="297"/>
      <c r="AG18" s="314">
        <v>0</v>
      </c>
      <c r="AH18" s="314"/>
      <c r="AI18" s="314">
        <v>0</v>
      </c>
      <c r="AJ18" s="314"/>
      <c r="AK18" s="314"/>
      <c r="AL18" s="314"/>
      <c r="AM18" s="314">
        <v>0</v>
      </c>
      <c r="AN18" s="314"/>
      <c r="AO18" s="298">
        <v>0</v>
      </c>
      <c r="AP18" s="298"/>
      <c r="AQ18" s="298">
        <v>0</v>
      </c>
      <c r="AR18" s="298"/>
      <c r="AS18" s="297">
        <v>0</v>
      </c>
      <c r="AT18" s="297"/>
      <c r="AU18" s="314">
        <v>0</v>
      </c>
      <c r="AV18" s="314"/>
      <c r="AW18" s="298">
        <v>0</v>
      </c>
      <c r="AX18" s="298"/>
      <c r="AY18" s="297">
        <v>0</v>
      </c>
      <c r="AZ18" s="297"/>
      <c r="BA18" s="297">
        <v>0</v>
      </c>
      <c r="BB18" s="297"/>
      <c r="BC18" s="314">
        <v>0</v>
      </c>
      <c r="BD18" s="314"/>
      <c r="BE18" s="314">
        <v>0</v>
      </c>
      <c r="BF18" s="314">
        <v>0</v>
      </c>
      <c r="BG18" s="314">
        <v>0</v>
      </c>
      <c r="BH18" s="314">
        <v>0</v>
      </c>
      <c r="BI18" s="314">
        <v>0</v>
      </c>
      <c r="BJ18" s="314">
        <v>0</v>
      </c>
      <c r="BK18" s="329">
        <v>0</v>
      </c>
      <c r="BL18" s="329">
        <v>0</v>
      </c>
      <c r="BM18" s="572">
        <v>0</v>
      </c>
      <c r="BN18" s="572">
        <v>0</v>
      </c>
      <c r="BO18" s="571">
        <v>0</v>
      </c>
      <c r="BP18" s="571"/>
      <c r="BQ18" s="302">
        <v>0</v>
      </c>
      <c r="BR18" s="302"/>
      <c r="BS18" s="331">
        <v>0</v>
      </c>
      <c r="BT18" s="331">
        <v>0</v>
      </c>
      <c r="BU18" s="330">
        <v>0</v>
      </c>
      <c r="BV18" s="330">
        <v>0</v>
      </c>
      <c r="BW18" s="329">
        <v>5</v>
      </c>
      <c r="BX18" s="329"/>
      <c r="BY18" s="330">
        <v>5</v>
      </c>
      <c r="BZ18" s="330"/>
      <c r="CA18" s="329">
        <v>0</v>
      </c>
      <c r="CB18" s="329">
        <v>0</v>
      </c>
      <c r="CC18" s="330">
        <v>0</v>
      </c>
      <c r="CD18" s="330">
        <v>0</v>
      </c>
      <c r="CE18" s="314">
        <v>0</v>
      </c>
      <c r="CF18" s="314">
        <v>0</v>
      </c>
      <c r="CG18" s="298">
        <v>0</v>
      </c>
      <c r="CH18" s="298">
        <v>0</v>
      </c>
      <c r="CI18" s="565">
        <v>0</v>
      </c>
      <c r="CJ18" s="565">
        <v>0</v>
      </c>
      <c r="CK18" s="566">
        <v>0</v>
      </c>
      <c r="CL18" s="566"/>
      <c r="CM18" s="314">
        <v>11</v>
      </c>
      <c r="CN18" s="314"/>
      <c r="CO18" s="567">
        <v>22</v>
      </c>
      <c r="CP18" s="567"/>
      <c r="CQ18" s="338">
        <v>0</v>
      </c>
      <c r="CR18" s="338"/>
      <c r="CS18" s="543">
        <v>0</v>
      </c>
      <c r="CT18" s="543"/>
      <c r="CU18" s="329">
        <v>0</v>
      </c>
      <c r="CV18" s="329">
        <v>0</v>
      </c>
      <c r="CW18" s="569">
        <v>0</v>
      </c>
      <c r="CX18" s="569">
        <v>0</v>
      </c>
      <c r="CY18" s="331">
        <v>3</v>
      </c>
      <c r="CZ18" s="331"/>
      <c r="DA18" s="332">
        <v>3</v>
      </c>
      <c r="DB18" s="332"/>
      <c r="DC18" s="329">
        <v>0</v>
      </c>
      <c r="DD18" s="329"/>
      <c r="DE18" s="329">
        <v>0</v>
      </c>
      <c r="DF18" s="329"/>
      <c r="DG18" s="329">
        <v>0</v>
      </c>
      <c r="DH18" s="329">
        <v>0</v>
      </c>
      <c r="DI18" s="332">
        <v>0</v>
      </c>
      <c r="DJ18" s="332">
        <v>0</v>
      </c>
      <c r="DK18" s="304">
        <v>0</v>
      </c>
      <c r="DL18" s="304">
        <v>0</v>
      </c>
      <c r="DM18" s="324">
        <v>0</v>
      </c>
      <c r="DN18" s="324"/>
      <c r="DO18" s="297">
        <v>0</v>
      </c>
      <c r="DP18" s="297">
        <v>0</v>
      </c>
      <c r="DQ18" s="297">
        <v>0</v>
      </c>
      <c r="DR18" s="297">
        <v>0</v>
      </c>
      <c r="DS18" s="297">
        <v>0</v>
      </c>
      <c r="DT18" s="297">
        <v>0</v>
      </c>
      <c r="DU18" s="297">
        <v>0</v>
      </c>
      <c r="DV18" s="297">
        <v>0</v>
      </c>
      <c r="DW18" s="329">
        <v>0</v>
      </c>
      <c r="DX18" s="329">
        <v>0</v>
      </c>
      <c r="DY18" s="330">
        <v>0</v>
      </c>
      <c r="DZ18" s="330">
        <v>0</v>
      </c>
      <c r="EA18" s="297">
        <v>0</v>
      </c>
      <c r="EB18" s="297">
        <v>0</v>
      </c>
      <c r="EC18" s="311">
        <v>0</v>
      </c>
      <c r="ED18" s="311">
        <v>0</v>
      </c>
      <c r="EE18" s="297">
        <v>0</v>
      </c>
      <c r="EF18" s="297"/>
      <c r="EG18" s="304">
        <v>0</v>
      </c>
      <c r="EH18" s="304"/>
      <c r="EI18" s="331">
        <v>0</v>
      </c>
      <c r="EJ18" s="331"/>
      <c r="EK18" s="332">
        <v>0</v>
      </c>
      <c r="EL18" s="332">
        <v>0</v>
      </c>
      <c r="EM18" s="297"/>
      <c r="EN18" s="297"/>
      <c r="EO18" s="297"/>
      <c r="EP18" s="297"/>
      <c r="EQ18" s="542">
        <f t="shared" si="4"/>
        <v>20</v>
      </c>
      <c r="ER18" s="542">
        <f t="shared" si="7"/>
        <v>0</v>
      </c>
      <c r="ES18" s="542">
        <f t="shared" si="5"/>
        <v>32</v>
      </c>
      <c r="ET18" s="542">
        <f t="shared" si="6"/>
        <v>0</v>
      </c>
    </row>
    <row r="19" spans="2:150" ht="27" customHeight="1" x14ac:dyDescent="0.25">
      <c r="B19" s="297" t="s">
        <v>975</v>
      </c>
      <c r="C19" s="213">
        <v>0</v>
      </c>
      <c r="D19" s="213"/>
      <c r="E19" s="576">
        <v>0</v>
      </c>
      <c r="F19" s="576"/>
      <c r="G19" s="413">
        <v>0</v>
      </c>
      <c r="H19" s="413"/>
      <c r="I19" s="577">
        <v>0</v>
      </c>
      <c r="J19" s="577"/>
      <c r="K19" s="906">
        <v>0</v>
      </c>
      <c r="L19" s="906"/>
      <c r="M19" s="907">
        <v>0</v>
      </c>
      <c r="N19" s="907"/>
      <c r="O19" s="331">
        <v>0</v>
      </c>
      <c r="P19" s="331"/>
      <c r="Q19" s="332">
        <v>0</v>
      </c>
      <c r="R19" s="332"/>
      <c r="S19" s="214">
        <v>0</v>
      </c>
      <c r="T19" s="214"/>
      <c r="U19" s="214">
        <v>0</v>
      </c>
      <c r="V19" s="214"/>
      <c r="W19" s="218">
        <v>0</v>
      </c>
      <c r="X19" s="9"/>
      <c r="Y19" s="207">
        <v>0</v>
      </c>
      <c r="Z19" s="207"/>
      <c r="AA19" s="214">
        <v>0</v>
      </c>
      <c r="AB19" s="214"/>
      <c r="AC19" s="214">
        <v>1</v>
      </c>
      <c r="AD19" s="214"/>
      <c r="AE19" s="218">
        <v>0</v>
      </c>
      <c r="AF19" s="9"/>
      <c r="AG19" s="218">
        <v>0</v>
      </c>
      <c r="AH19" s="9"/>
      <c r="AI19" s="218">
        <v>0</v>
      </c>
      <c r="AJ19" s="9"/>
      <c r="AK19" s="218"/>
      <c r="AL19" s="9"/>
      <c r="AM19" s="218">
        <v>0</v>
      </c>
      <c r="AN19" s="9"/>
      <c r="AO19" s="205">
        <v>0</v>
      </c>
      <c r="AP19" s="205"/>
      <c r="AQ19" s="205">
        <v>0</v>
      </c>
      <c r="AR19" s="205"/>
      <c r="AS19" s="218">
        <v>0</v>
      </c>
      <c r="AT19" s="9"/>
      <c r="AU19" s="218">
        <v>0</v>
      </c>
      <c r="AV19" s="9"/>
      <c r="AW19" s="205">
        <v>0</v>
      </c>
      <c r="AX19" s="205"/>
      <c r="AY19" s="297">
        <v>0</v>
      </c>
      <c r="AZ19" s="297"/>
      <c r="BA19" s="218">
        <v>0</v>
      </c>
      <c r="BB19" s="9"/>
      <c r="BC19" s="218">
        <v>0</v>
      </c>
      <c r="BD19" s="9"/>
      <c r="BE19" s="218">
        <v>0</v>
      </c>
      <c r="BF19" s="9">
        <v>0</v>
      </c>
      <c r="BG19" s="218">
        <v>0</v>
      </c>
      <c r="BH19" s="9">
        <v>0</v>
      </c>
      <c r="BI19" s="218">
        <v>0</v>
      </c>
      <c r="BJ19" s="9">
        <v>0</v>
      </c>
      <c r="BK19" s="213">
        <v>0</v>
      </c>
      <c r="BL19" s="213">
        <v>0</v>
      </c>
      <c r="BM19" s="563">
        <v>0</v>
      </c>
      <c r="BN19" s="563">
        <v>0</v>
      </c>
      <c r="BO19" s="564">
        <v>2</v>
      </c>
      <c r="BP19" s="564"/>
      <c r="BQ19" s="578">
        <v>7</v>
      </c>
      <c r="BR19" s="578"/>
      <c r="BS19" s="214">
        <v>0</v>
      </c>
      <c r="BT19" s="214">
        <v>0</v>
      </c>
      <c r="BU19" s="413">
        <v>0</v>
      </c>
      <c r="BV19" s="413">
        <v>0</v>
      </c>
      <c r="BW19" s="213">
        <v>0</v>
      </c>
      <c r="BX19" s="213"/>
      <c r="BY19" s="580">
        <v>0</v>
      </c>
      <c r="BZ19" s="580"/>
      <c r="CA19" s="561">
        <v>0</v>
      </c>
      <c r="CB19" s="561">
        <v>0</v>
      </c>
      <c r="CC19" s="580">
        <v>0</v>
      </c>
      <c r="CD19" s="580">
        <v>0</v>
      </c>
      <c r="CE19" s="218">
        <v>0</v>
      </c>
      <c r="CF19" s="9">
        <v>0</v>
      </c>
      <c r="CG19" s="205">
        <v>0</v>
      </c>
      <c r="CH19" s="205">
        <v>0</v>
      </c>
      <c r="CI19" s="581">
        <v>0</v>
      </c>
      <c r="CJ19" s="581">
        <v>0</v>
      </c>
      <c r="CK19" s="582">
        <v>0</v>
      </c>
      <c r="CL19" s="582"/>
      <c r="CM19" s="218">
        <v>1</v>
      </c>
      <c r="CN19" s="9"/>
      <c r="CO19" s="583">
        <v>4</v>
      </c>
      <c r="CP19" s="583"/>
      <c r="CQ19" s="575">
        <v>1</v>
      </c>
      <c r="CR19" s="575"/>
      <c r="CS19" s="580">
        <v>7</v>
      </c>
      <c r="CT19" s="580"/>
      <c r="CU19" s="213">
        <v>0</v>
      </c>
      <c r="CV19" s="213">
        <v>0</v>
      </c>
      <c r="CW19" s="585">
        <v>0</v>
      </c>
      <c r="CX19" s="585">
        <v>0</v>
      </c>
      <c r="CY19" s="214">
        <v>0</v>
      </c>
      <c r="CZ19" s="214"/>
      <c r="DA19" s="579">
        <v>0</v>
      </c>
      <c r="DB19" s="579"/>
      <c r="DC19" s="213">
        <v>1</v>
      </c>
      <c r="DD19" s="213"/>
      <c r="DE19" s="213">
        <v>3</v>
      </c>
      <c r="DF19" s="213"/>
      <c r="DG19" s="561">
        <v>0</v>
      </c>
      <c r="DH19" s="561">
        <v>0</v>
      </c>
      <c r="DI19" s="584">
        <v>0</v>
      </c>
      <c r="DJ19" s="584">
        <v>0</v>
      </c>
      <c r="DK19" s="207">
        <v>0</v>
      </c>
      <c r="DL19" s="207">
        <v>0</v>
      </c>
      <c r="DM19" s="586">
        <v>0</v>
      </c>
      <c r="DN19" s="586"/>
      <c r="DO19" s="297">
        <v>0</v>
      </c>
      <c r="DP19" s="297">
        <v>0</v>
      </c>
      <c r="DQ19" s="555">
        <v>0</v>
      </c>
      <c r="DR19" s="555">
        <v>0</v>
      </c>
      <c r="DS19" s="218">
        <v>0</v>
      </c>
      <c r="DT19" s="9">
        <v>0</v>
      </c>
      <c r="DU19" s="218">
        <v>0</v>
      </c>
      <c r="DV19" s="9">
        <v>0</v>
      </c>
      <c r="DW19" s="213">
        <v>0</v>
      </c>
      <c r="DX19" s="213">
        <v>0</v>
      </c>
      <c r="DY19" s="413">
        <v>0</v>
      </c>
      <c r="DZ19" s="413">
        <v>0</v>
      </c>
      <c r="EA19" s="297">
        <v>0</v>
      </c>
      <c r="EB19" s="297">
        <v>0</v>
      </c>
      <c r="EC19" s="311">
        <v>0</v>
      </c>
      <c r="ED19" s="311">
        <v>0</v>
      </c>
      <c r="EE19" s="297">
        <v>0</v>
      </c>
      <c r="EF19" s="297"/>
      <c r="EG19" s="587">
        <v>0</v>
      </c>
      <c r="EH19" s="587"/>
      <c r="EI19" s="214">
        <v>0</v>
      </c>
      <c r="EJ19" s="214"/>
      <c r="EK19" s="579">
        <v>0</v>
      </c>
      <c r="EL19" s="579">
        <v>0</v>
      </c>
      <c r="EM19" s="9"/>
      <c r="EN19" s="9"/>
      <c r="EO19" s="9"/>
      <c r="EP19" s="9"/>
      <c r="EQ19" s="542">
        <f t="shared" si="4"/>
        <v>5</v>
      </c>
      <c r="ER19" s="542">
        <f t="shared" si="7"/>
        <v>0</v>
      </c>
      <c r="ES19" s="542">
        <f t="shared" si="5"/>
        <v>22</v>
      </c>
      <c r="ET19" s="542">
        <f t="shared" si="6"/>
        <v>0</v>
      </c>
    </row>
    <row r="20" spans="2:150" ht="19.5" customHeight="1" x14ac:dyDescent="0.25">
      <c r="B20" s="297" t="s">
        <v>976</v>
      </c>
      <c r="C20" s="413">
        <v>3</v>
      </c>
      <c r="D20" s="413"/>
      <c r="E20" s="205">
        <v>6</v>
      </c>
      <c r="F20" s="205"/>
      <c r="G20" s="413">
        <v>0</v>
      </c>
      <c r="H20" s="413"/>
      <c r="I20" s="577">
        <v>0</v>
      </c>
      <c r="J20" s="577"/>
      <c r="K20" s="906">
        <v>1</v>
      </c>
      <c r="L20" s="906"/>
      <c r="M20" s="907">
        <v>7</v>
      </c>
      <c r="N20" s="907"/>
      <c r="O20" s="331">
        <v>0</v>
      </c>
      <c r="P20" s="331"/>
      <c r="Q20" s="332">
        <v>0</v>
      </c>
      <c r="R20" s="332"/>
      <c r="S20" s="214">
        <v>0</v>
      </c>
      <c r="T20" s="214"/>
      <c r="U20" s="214">
        <v>0</v>
      </c>
      <c r="V20" s="214"/>
      <c r="W20" s="1103">
        <v>0</v>
      </c>
      <c r="Y20" s="207">
        <v>0</v>
      </c>
      <c r="Z20" s="207"/>
      <c r="AA20" s="214">
        <v>1</v>
      </c>
      <c r="AB20" s="214"/>
      <c r="AC20" s="214">
        <v>1</v>
      </c>
      <c r="AD20" s="214"/>
      <c r="AE20" s="1103">
        <v>0</v>
      </c>
      <c r="AG20" s="1103">
        <v>0</v>
      </c>
      <c r="AI20" s="1103">
        <v>0</v>
      </c>
      <c r="AK20" s="1103"/>
      <c r="AM20" s="1103">
        <v>0</v>
      </c>
      <c r="AO20" s="205">
        <v>0</v>
      </c>
      <c r="AP20" s="205"/>
      <c r="AQ20" s="205">
        <v>2</v>
      </c>
      <c r="AR20" s="205"/>
      <c r="AS20" s="218">
        <v>2</v>
      </c>
      <c r="AT20" s="9"/>
      <c r="AU20" s="1103">
        <v>0</v>
      </c>
      <c r="AW20" s="205">
        <v>0</v>
      </c>
      <c r="AX20" s="205"/>
      <c r="AY20" s="297">
        <v>0</v>
      </c>
      <c r="AZ20" s="297"/>
      <c r="BA20" s="1103"/>
      <c r="BC20" s="1103">
        <v>0</v>
      </c>
      <c r="BE20" s="1103">
        <v>0</v>
      </c>
      <c r="BF20">
        <v>0</v>
      </c>
      <c r="BG20" s="1103">
        <v>0</v>
      </c>
      <c r="BH20">
        <v>0</v>
      </c>
      <c r="BI20" s="1103">
        <v>0</v>
      </c>
      <c r="BJ20">
        <v>0</v>
      </c>
      <c r="BK20" s="213">
        <v>0</v>
      </c>
      <c r="BL20" s="213">
        <v>0</v>
      </c>
      <c r="BM20" s="572">
        <v>0</v>
      </c>
      <c r="BN20" s="572">
        <v>0</v>
      </c>
      <c r="BO20" s="571">
        <v>0</v>
      </c>
      <c r="BP20" s="571">
        <v>0</v>
      </c>
      <c r="BQ20" s="589">
        <v>0</v>
      </c>
      <c r="BR20" s="589">
        <v>0</v>
      </c>
      <c r="BS20" s="214">
        <v>1</v>
      </c>
      <c r="BT20" s="214">
        <v>1</v>
      </c>
      <c r="BU20" s="413">
        <v>1</v>
      </c>
      <c r="BV20" s="413"/>
      <c r="BW20" s="213">
        <v>1</v>
      </c>
      <c r="BX20" s="213"/>
      <c r="BY20" s="580">
        <v>1</v>
      </c>
      <c r="BZ20" s="580"/>
      <c r="CA20" s="561">
        <v>0</v>
      </c>
      <c r="CB20" s="561">
        <v>0</v>
      </c>
      <c r="CC20" s="580">
        <v>0</v>
      </c>
      <c r="CD20" s="580">
        <v>0</v>
      </c>
      <c r="CE20" s="1103">
        <v>0</v>
      </c>
      <c r="CF20">
        <v>0</v>
      </c>
      <c r="CG20" s="205">
        <v>0</v>
      </c>
      <c r="CH20" s="205">
        <v>0</v>
      </c>
      <c r="CI20" s="581">
        <v>2</v>
      </c>
      <c r="CJ20" s="581">
        <v>2</v>
      </c>
      <c r="CK20" s="582">
        <v>10</v>
      </c>
      <c r="CL20" s="582"/>
      <c r="CM20" s="1103">
        <v>2</v>
      </c>
      <c r="CO20" s="583">
        <v>4</v>
      </c>
      <c r="CP20" s="583"/>
      <c r="CQ20" s="575">
        <v>1</v>
      </c>
      <c r="CR20" s="575"/>
      <c r="CS20" s="580">
        <v>4</v>
      </c>
      <c r="CT20" s="580"/>
      <c r="CU20" s="213">
        <v>0</v>
      </c>
      <c r="CV20" s="213">
        <v>0</v>
      </c>
      <c r="CW20" s="585">
        <v>0</v>
      </c>
      <c r="CX20" s="585">
        <v>0</v>
      </c>
      <c r="CY20" s="214">
        <v>1</v>
      </c>
      <c r="CZ20" s="214"/>
      <c r="DA20" s="579">
        <v>1</v>
      </c>
      <c r="DB20" s="579"/>
      <c r="DC20" s="213">
        <v>2</v>
      </c>
      <c r="DD20" s="213"/>
      <c r="DE20" s="213">
        <v>10</v>
      </c>
      <c r="DF20" s="213"/>
      <c r="DG20" s="561">
        <v>0</v>
      </c>
      <c r="DH20" s="561">
        <v>0</v>
      </c>
      <c r="DI20" s="584">
        <v>0</v>
      </c>
      <c r="DJ20" s="584">
        <v>0</v>
      </c>
      <c r="DK20" s="207">
        <v>0</v>
      </c>
      <c r="DL20" s="207">
        <v>0</v>
      </c>
      <c r="DM20" s="586">
        <v>0</v>
      </c>
      <c r="DN20" s="586"/>
      <c r="DO20" s="297">
        <v>0</v>
      </c>
      <c r="DP20" s="297">
        <v>0</v>
      </c>
      <c r="DQ20" s="297">
        <v>0</v>
      </c>
      <c r="DR20" s="297">
        <v>0</v>
      </c>
      <c r="DS20" s="1103">
        <v>0</v>
      </c>
      <c r="DT20">
        <v>0</v>
      </c>
      <c r="DU20" s="1103">
        <v>0</v>
      </c>
      <c r="DV20">
        <v>0</v>
      </c>
      <c r="DW20" s="213">
        <v>0</v>
      </c>
      <c r="DX20" s="213">
        <v>0</v>
      </c>
      <c r="DY20" s="413">
        <v>0</v>
      </c>
      <c r="DZ20" s="413">
        <v>0</v>
      </c>
      <c r="EA20" s="297">
        <v>0</v>
      </c>
      <c r="EB20" s="297">
        <v>0</v>
      </c>
      <c r="EC20" s="311">
        <v>0</v>
      </c>
      <c r="ED20" s="311">
        <v>0</v>
      </c>
      <c r="EE20" s="297">
        <v>1</v>
      </c>
      <c r="EF20" s="297"/>
      <c r="EG20" s="587">
        <v>1</v>
      </c>
      <c r="EH20" s="587"/>
      <c r="EI20" s="214">
        <v>4</v>
      </c>
      <c r="EJ20" s="214"/>
      <c r="EK20" s="579">
        <v>0</v>
      </c>
      <c r="EL20" s="579">
        <v>0</v>
      </c>
      <c r="EM20" s="9"/>
      <c r="EN20" s="9"/>
      <c r="EO20" s="9"/>
      <c r="EP20" s="9"/>
      <c r="EQ20" s="542">
        <f t="shared" si="4"/>
        <v>22</v>
      </c>
      <c r="ER20" s="542">
        <f t="shared" si="7"/>
        <v>3</v>
      </c>
      <c r="ES20" s="542">
        <f t="shared" si="5"/>
        <v>48</v>
      </c>
      <c r="ET20" s="542">
        <f t="shared" si="6"/>
        <v>0</v>
      </c>
    </row>
    <row r="21" spans="2:150" ht="18.75" customHeight="1" x14ac:dyDescent="0.25">
      <c r="B21" s="297" t="s">
        <v>977</v>
      </c>
      <c r="C21" s="413">
        <v>1</v>
      </c>
      <c r="D21" s="413"/>
      <c r="E21" s="213">
        <v>2</v>
      </c>
      <c r="F21" s="213"/>
      <c r="G21" s="413">
        <v>0</v>
      </c>
      <c r="H21" s="413"/>
      <c r="I21" s="577">
        <v>0</v>
      </c>
      <c r="J21" s="577"/>
      <c r="K21" s="906">
        <v>0</v>
      </c>
      <c r="L21" s="906"/>
      <c r="M21" s="907">
        <v>0</v>
      </c>
      <c r="N21" s="907"/>
      <c r="O21" s="331">
        <v>0</v>
      </c>
      <c r="P21" s="331"/>
      <c r="Q21" s="332">
        <v>0</v>
      </c>
      <c r="R21" s="332"/>
      <c r="S21" s="214">
        <v>0</v>
      </c>
      <c r="T21" s="214"/>
      <c r="U21" s="214">
        <v>0</v>
      </c>
      <c r="V21" s="214"/>
      <c r="W21" s="218">
        <v>0</v>
      </c>
      <c r="X21" s="9"/>
      <c r="Y21" s="207">
        <v>0</v>
      </c>
      <c r="Z21" s="207"/>
      <c r="AA21" s="214">
        <v>2</v>
      </c>
      <c r="AB21" s="214"/>
      <c r="AC21" s="12">
        <v>2</v>
      </c>
      <c r="AD21" s="12"/>
      <c r="AE21" s="218">
        <v>1</v>
      </c>
      <c r="AF21" s="9"/>
      <c r="AG21" s="218">
        <v>0</v>
      </c>
      <c r="AH21" s="9"/>
      <c r="AI21" s="218">
        <v>8</v>
      </c>
      <c r="AJ21" s="9"/>
      <c r="AK21" s="218">
        <v>8</v>
      </c>
      <c r="AL21" s="9"/>
      <c r="AM21" s="218">
        <v>1</v>
      </c>
      <c r="AN21" s="9"/>
      <c r="AO21" s="205">
        <v>4</v>
      </c>
      <c r="AP21" s="205"/>
      <c r="AQ21" s="205">
        <v>2</v>
      </c>
      <c r="AR21" s="205"/>
      <c r="AS21" s="218">
        <v>2</v>
      </c>
      <c r="AT21" s="9"/>
      <c r="AU21" s="218">
        <v>1</v>
      </c>
      <c r="AV21" s="9"/>
      <c r="AW21" s="205">
        <v>1</v>
      </c>
      <c r="AX21" s="205"/>
      <c r="AY21" s="297">
        <v>0</v>
      </c>
      <c r="AZ21" s="297"/>
      <c r="BA21" s="218">
        <v>0</v>
      </c>
      <c r="BB21" s="9"/>
      <c r="BC21" s="218">
        <v>0</v>
      </c>
      <c r="BD21" s="9"/>
      <c r="BE21" s="218">
        <v>0</v>
      </c>
      <c r="BF21" s="9">
        <v>0</v>
      </c>
      <c r="BG21" s="218">
        <v>0</v>
      </c>
      <c r="BH21" s="9">
        <v>0</v>
      </c>
      <c r="BI21" s="218">
        <v>0</v>
      </c>
      <c r="BJ21" s="9">
        <v>0</v>
      </c>
      <c r="BK21" s="213">
        <v>0</v>
      </c>
      <c r="BL21" s="213">
        <v>0</v>
      </c>
      <c r="BM21" s="563">
        <v>0</v>
      </c>
      <c r="BN21" s="563">
        <v>0</v>
      </c>
      <c r="BO21" s="564">
        <v>0</v>
      </c>
      <c r="BP21" s="564">
        <v>0</v>
      </c>
      <c r="BQ21" s="578">
        <v>0</v>
      </c>
      <c r="BR21" s="578">
        <v>0</v>
      </c>
      <c r="BS21" s="214">
        <v>0</v>
      </c>
      <c r="BT21" s="214">
        <v>0</v>
      </c>
      <c r="BU21" s="413">
        <v>0</v>
      </c>
      <c r="BV21" s="413">
        <v>0</v>
      </c>
      <c r="BW21" s="213">
        <v>2</v>
      </c>
      <c r="BX21" s="213"/>
      <c r="BY21" s="580">
        <v>2</v>
      </c>
      <c r="BZ21" s="580"/>
      <c r="CA21" s="561">
        <v>0</v>
      </c>
      <c r="CB21" s="561">
        <v>0</v>
      </c>
      <c r="CC21" s="580">
        <v>0</v>
      </c>
      <c r="CD21" s="580">
        <v>0</v>
      </c>
      <c r="CE21" s="218">
        <v>0</v>
      </c>
      <c r="CF21" s="9">
        <v>0</v>
      </c>
      <c r="CG21" s="205">
        <v>0</v>
      </c>
      <c r="CH21" s="205">
        <v>0</v>
      </c>
      <c r="CI21" s="581">
        <v>0</v>
      </c>
      <c r="CJ21" s="581">
        <v>0</v>
      </c>
      <c r="CK21" s="582">
        <v>0</v>
      </c>
      <c r="CL21" s="582">
        <v>0</v>
      </c>
      <c r="CM21" s="218">
        <v>2</v>
      </c>
      <c r="CN21" s="9"/>
      <c r="CO21" s="583">
        <v>8</v>
      </c>
      <c r="CP21" s="583"/>
      <c r="CQ21" s="575">
        <v>0</v>
      </c>
      <c r="CR21" s="575"/>
      <c r="CS21" s="515" t="s">
        <v>11</v>
      </c>
      <c r="CT21" s="515"/>
      <c r="CU21" s="213">
        <v>0</v>
      </c>
      <c r="CV21" s="213">
        <v>0</v>
      </c>
      <c r="CW21" s="585">
        <v>0</v>
      </c>
      <c r="CX21" s="585">
        <v>0</v>
      </c>
      <c r="CY21" s="214">
        <v>0</v>
      </c>
      <c r="CZ21" s="214"/>
      <c r="DA21" s="579">
        <v>0</v>
      </c>
      <c r="DB21" s="579"/>
      <c r="DC21" s="213">
        <v>0</v>
      </c>
      <c r="DD21" s="213">
        <v>0</v>
      </c>
      <c r="DE21" s="213">
        <v>0</v>
      </c>
      <c r="DF21" s="213">
        <v>0</v>
      </c>
      <c r="DG21" s="561">
        <v>0</v>
      </c>
      <c r="DH21" s="561">
        <v>0</v>
      </c>
      <c r="DI21" s="584">
        <v>0</v>
      </c>
      <c r="DJ21" s="584">
        <v>0</v>
      </c>
      <c r="DK21" s="207">
        <v>1</v>
      </c>
      <c r="DL21" s="207"/>
      <c r="DM21" s="586">
        <v>2</v>
      </c>
      <c r="DN21" s="586"/>
      <c r="DO21" s="297">
        <v>0</v>
      </c>
      <c r="DP21" s="297">
        <v>0</v>
      </c>
      <c r="DQ21" s="573"/>
      <c r="DR21" s="177"/>
      <c r="DS21" s="218">
        <v>0</v>
      </c>
      <c r="DT21" s="9">
        <v>0</v>
      </c>
      <c r="DU21" s="218">
        <v>0</v>
      </c>
      <c r="DV21" s="9">
        <v>0</v>
      </c>
      <c r="DW21" s="213">
        <v>0</v>
      </c>
      <c r="DX21" s="213">
        <v>0</v>
      </c>
      <c r="DY21" s="413">
        <v>0</v>
      </c>
      <c r="DZ21" s="413">
        <v>0</v>
      </c>
      <c r="EA21" s="297">
        <v>0</v>
      </c>
      <c r="EB21" s="297">
        <v>0</v>
      </c>
      <c r="EC21" s="311">
        <v>0</v>
      </c>
      <c r="ED21" s="311">
        <v>0</v>
      </c>
      <c r="EE21" s="297">
        <v>1</v>
      </c>
      <c r="EF21" s="297"/>
      <c r="EG21" s="587">
        <v>1</v>
      </c>
      <c r="EH21" s="587"/>
      <c r="EI21" s="214">
        <v>0</v>
      </c>
      <c r="EJ21" s="214">
        <v>0</v>
      </c>
      <c r="EK21" s="579">
        <v>0</v>
      </c>
      <c r="EL21" s="579">
        <v>0</v>
      </c>
      <c r="EM21" s="9"/>
      <c r="EN21" s="9"/>
      <c r="EO21" s="9"/>
      <c r="EP21" s="9"/>
      <c r="EQ21" s="542">
        <f t="shared" si="4"/>
        <v>22</v>
      </c>
      <c r="ER21" s="542">
        <f t="shared" si="7"/>
        <v>0</v>
      </c>
      <c r="ES21" s="542" t="e">
        <f t="shared" si="5"/>
        <v>#VALUE!</v>
      </c>
      <c r="ET21" s="542">
        <f t="shared" si="6"/>
        <v>0</v>
      </c>
    </row>
    <row r="22" spans="2:150" ht="27" customHeight="1" x14ac:dyDescent="0.25">
      <c r="AZ22" s="297"/>
    </row>
    <row r="23" spans="2:150" ht="27" customHeight="1" x14ac:dyDescent="0.25">
      <c r="AZ23" s="297"/>
    </row>
    <row r="24" spans="2:150" ht="27" customHeight="1" x14ac:dyDescent="0.25">
      <c r="AZ24" s="297"/>
    </row>
    <row r="25" spans="2:150" ht="27" customHeight="1" x14ac:dyDescent="0.25"/>
    <row r="26" spans="2:150" ht="27" customHeight="1" x14ac:dyDescent="0.25"/>
    <row r="27" spans="2:150" ht="27" customHeight="1" x14ac:dyDescent="0.25"/>
    <row r="28" spans="2:150" ht="27" customHeight="1" x14ac:dyDescent="0.25"/>
    <row r="29" spans="2:150" ht="27" customHeight="1" x14ac:dyDescent="0.25"/>
    <row r="30" spans="2:150" ht="27" customHeight="1" x14ac:dyDescent="0.25"/>
    <row r="31" spans="2:150" ht="27" customHeight="1" x14ac:dyDescent="0.25"/>
    <row r="32" spans="2:150" ht="27" customHeight="1" x14ac:dyDescent="0.25"/>
    <row r="33" ht="27" customHeight="1" x14ac:dyDescent="0.25"/>
    <row r="34" ht="27" customHeight="1" x14ac:dyDescent="0.25"/>
  </sheetData>
  <mergeCells count="112">
    <mergeCell ref="B4:B6"/>
    <mergeCell ref="C4:F4"/>
    <mergeCell ref="G4:J4"/>
    <mergeCell ref="K4:N4"/>
    <mergeCell ref="O4:R4"/>
    <mergeCell ref="S4:V4"/>
    <mergeCell ref="W4:Z4"/>
    <mergeCell ref="AA4:AD4"/>
    <mergeCell ref="AE4:AH4"/>
    <mergeCell ref="AI4:AL4"/>
    <mergeCell ref="AM4:AP4"/>
    <mergeCell ref="AQ4:AT4"/>
    <mergeCell ref="AU4:AX4"/>
    <mergeCell ref="AY4:BB4"/>
    <mergeCell ref="BC4:BF4"/>
    <mergeCell ref="BG4:BJ4"/>
    <mergeCell ref="BK4:BN4"/>
    <mergeCell ref="BO4:BR4"/>
    <mergeCell ref="BS4:BV4"/>
    <mergeCell ref="BW4:BZ4"/>
    <mergeCell ref="CA4:CD4"/>
    <mergeCell ref="CE4:CH4"/>
    <mergeCell ref="CI4:CL4"/>
    <mergeCell ref="CM4:CP4"/>
    <mergeCell ref="CQ4:CT4"/>
    <mergeCell ref="CU4:CX4"/>
    <mergeCell ref="CY4:DB4"/>
    <mergeCell ref="DC4:DF4"/>
    <mergeCell ref="DG4:DJ4"/>
    <mergeCell ref="DK4:DN4"/>
    <mergeCell ref="DO4:DR4"/>
    <mergeCell ref="DS4:DV4"/>
    <mergeCell ref="DW4:DZ4"/>
    <mergeCell ref="EA4:ED4"/>
    <mergeCell ref="EE4:EH4"/>
    <mergeCell ref="EI4:EL4"/>
    <mergeCell ref="EM4:EP4"/>
    <mergeCell ref="EQ4:ET4"/>
    <mergeCell ref="C5:D5"/>
    <mergeCell ref="E5:F5"/>
    <mergeCell ref="G5:H5"/>
    <mergeCell ref="I5:J5"/>
    <mergeCell ref="K5:L5"/>
    <mergeCell ref="M5:N5"/>
    <mergeCell ref="O5:P5"/>
    <mergeCell ref="Q5:R5"/>
    <mergeCell ref="S5:T5"/>
    <mergeCell ref="U5:V5"/>
    <mergeCell ref="W5:X5"/>
    <mergeCell ref="Y5:Z5"/>
    <mergeCell ref="AA5:AB5"/>
    <mergeCell ref="AC5:AD5"/>
    <mergeCell ref="AE5:AF5"/>
    <mergeCell ref="AG5:AH5"/>
    <mergeCell ref="AI5:AJ5"/>
    <mergeCell ref="AK5:AL5"/>
    <mergeCell ref="AM5:AN5"/>
    <mergeCell ref="AO5:AP5"/>
    <mergeCell ref="AQ5:AR5"/>
    <mergeCell ref="AS5:AT5"/>
    <mergeCell ref="AU5:AV5"/>
    <mergeCell ref="AW5:AX5"/>
    <mergeCell ref="AY5:AZ5"/>
    <mergeCell ref="BA5:BB5"/>
    <mergeCell ref="BC5:BD5"/>
    <mergeCell ref="BE5:BF5"/>
    <mergeCell ref="BG5:BH5"/>
    <mergeCell ref="BI5:BJ5"/>
    <mergeCell ref="BK5:BL5"/>
    <mergeCell ref="BM5:BN5"/>
    <mergeCell ref="BO5:BP5"/>
    <mergeCell ref="BQ5:BR5"/>
    <mergeCell ref="BS5:BT5"/>
    <mergeCell ref="BU5:BV5"/>
    <mergeCell ref="BW5:BX5"/>
    <mergeCell ref="BY5:BZ5"/>
    <mergeCell ref="CA5:CB5"/>
    <mergeCell ref="CC5:CD5"/>
    <mergeCell ref="CE5:CF5"/>
    <mergeCell ref="CG5:CH5"/>
    <mergeCell ref="CI5:CJ5"/>
    <mergeCell ref="CK5:CL5"/>
    <mergeCell ref="CM5:CN5"/>
    <mergeCell ref="CO5:CP5"/>
    <mergeCell ref="CQ5:CR5"/>
    <mergeCell ref="CS5:CT5"/>
    <mergeCell ref="CU5:CV5"/>
    <mergeCell ref="CW5:CX5"/>
    <mergeCell ref="CY5:CZ5"/>
    <mergeCell ref="DA5:DB5"/>
    <mergeCell ref="DC5:DD5"/>
    <mergeCell ref="DE5:DF5"/>
    <mergeCell ref="DG5:DH5"/>
    <mergeCell ref="DI5:DJ5"/>
    <mergeCell ref="DK5:DL5"/>
    <mergeCell ref="DM5:DN5"/>
    <mergeCell ref="EG5:EH5"/>
    <mergeCell ref="EI5:EJ5"/>
    <mergeCell ref="EK5:EL5"/>
    <mergeCell ref="EM5:EN5"/>
    <mergeCell ref="EO5:EP5"/>
    <mergeCell ref="EQ5:ER5"/>
    <mergeCell ref="ES5:ET5"/>
    <mergeCell ref="DO5:DP5"/>
    <mergeCell ref="DQ5:DR5"/>
    <mergeCell ref="DS5:DT5"/>
    <mergeCell ref="DU5:DV5"/>
    <mergeCell ref="DW5:DX5"/>
    <mergeCell ref="DY5:DZ5"/>
    <mergeCell ref="EA5:EB5"/>
    <mergeCell ref="EC5:ED5"/>
    <mergeCell ref="EE5:EF5"/>
  </mergeCells>
  <pageMargins left="0.70078740157480324" right="0.70078740157480324" top="0.75196850393700776" bottom="0.75196850393700776" header="0.3" footer="0.3"/>
  <pageSetup paperSize="9" scale="29" fitToWidth="3" fitToHeight="3" orientation="landscape" useFirstPageNumber="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T21"/>
  <sheetViews>
    <sheetView workbookViewId="0">
      <pane xSplit="2" ySplit="11" topLeftCell="C12" activePane="bottomRight" state="frozen"/>
      <selection activeCell="FN19" sqref="FN18:FN19"/>
      <selection pane="topRight"/>
      <selection pane="bottomLeft"/>
      <selection pane="bottomRight" activeCell="C10" sqref="C10:KT19"/>
    </sheetView>
  </sheetViews>
  <sheetFormatPr defaultRowHeight="15" x14ac:dyDescent="0.25"/>
  <cols>
    <col min="1" max="1" width="4" customWidth="1"/>
    <col min="2" max="2" width="26.28515625" customWidth="1"/>
    <col min="3" max="4" width="5" bestFit="1" customWidth="1"/>
    <col min="5" max="6" width="4.42578125" bestFit="1" customWidth="1"/>
    <col min="7" max="8" width="5.28515625" bestFit="1" customWidth="1"/>
    <col min="9" max="9" width="3.140625" style="1103" bestFit="1" customWidth="1"/>
    <col min="10" max="10" width="10" bestFit="1" customWidth="1"/>
    <col min="11" max="13" width="4.42578125" bestFit="1" customWidth="1"/>
    <col min="14" max="14" width="3.140625" bestFit="1" customWidth="1"/>
    <col min="15" max="15" width="4.42578125" bestFit="1" customWidth="1"/>
    <col min="16" max="16" width="5" bestFit="1" customWidth="1"/>
    <col min="17" max="17" width="3.140625" style="1103" bestFit="1" customWidth="1"/>
    <col min="18" max="18" width="10" bestFit="1" customWidth="1"/>
    <col min="19" max="19" width="3.5703125" bestFit="1" customWidth="1"/>
    <col min="20" max="21" width="4.42578125" bestFit="1" customWidth="1"/>
    <col min="22" max="22" width="3.140625" bestFit="1" customWidth="1"/>
    <col min="23" max="23" width="4.42578125" bestFit="1" customWidth="1"/>
    <col min="24" max="24" width="5" bestFit="1" customWidth="1"/>
    <col min="25" max="25" width="3.140625" style="1103" bestFit="1" customWidth="1"/>
    <col min="26" max="26" width="10" bestFit="1" customWidth="1"/>
    <col min="27" max="31" width="4.42578125" bestFit="1" customWidth="1"/>
    <col min="32" max="32" width="5" bestFit="1" customWidth="1"/>
    <col min="33" max="33" width="3.140625" style="1103" bestFit="1" customWidth="1"/>
    <col min="34" max="34" width="10" bestFit="1" customWidth="1"/>
    <col min="35" max="39" width="5.28515625" bestFit="1" customWidth="1"/>
    <col min="40" max="40" width="6.42578125" bestFit="1" customWidth="1"/>
    <col min="41" max="41" width="3.140625" style="1103" bestFit="1" customWidth="1"/>
    <col min="42" max="42" width="10" bestFit="1" customWidth="1"/>
    <col min="43" max="45" width="4.42578125" bestFit="1" customWidth="1"/>
    <col min="46" max="46" width="3.140625" bestFit="1" customWidth="1"/>
    <col min="47" max="48" width="4.42578125" bestFit="1" customWidth="1"/>
    <col min="49" max="49" width="3.140625" style="1103" bestFit="1" customWidth="1"/>
    <col min="50" max="50" width="10" bestFit="1" customWidth="1"/>
    <col min="51" max="53" width="5.28515625" bestFit="1" customWidth="1"/>
    <col min="54" max="54" width="3.140625" bestFit="1" customWidth="1"/>
    <col min="55" max="55" width="5.28515625" bestFit="1" customWidth="1"/>
    <col min="56" max="56" width="5" bestFit="1" customWidth="1"/>
    <col min="57" max="57" width="3.140625" style="1103" bestFit="1" customWidth="1"/>
    <col min="58" max="58" width="10" bestFit="1" customWidth="1"/>
    <col min="59" max="61" width="4.42578125" bestFit="1" customWidth="1"/>
    <col min="62" max="62" width="3.140625" bestFit="1" customWidth="1"/>
    <col min="63" max="64" width="4.42578125" bestFit="1" customWidth="1"/>
    <col min="65" max="65" width="3.140625" style="1103" bestFit="1" customWidth="1"/>
    <col min="66" max="66" width="10" bestFit="1" customWidth="1"/>
    <col min="67" max="68" width="3.140625" bestFit="1" customWidth="1"/>
    <col min="69" max="69" width="4.42578125" bestFit="1" customWidth="1"/>
    <col min="70" max="70" width="3.140625" bestFit="1" customWidth="1"/>
    <col min="71" max="72" width="4.42578125" bestFit="1" customWidth="1"/>
    <col min="73" max="73" width="3.140625" style="1103" bestFit="1" customWidth="1"/>
    <col min="74" max="74" width="10" bestFit="1" customWidth="1"/>
    <col min="75" max="75" width="6" customWidth="1"/>
    <col min="76" max="77" width="6" bestFit="1" customWidth="1"/>
    <col min="78" max="78" width="3.140625" bestFit="1" customWidth="1"/>
    <col min="79" max="80" width="6" bestFit="1" customWidth="1"/>
    <col min="81" max="81" width="3.140625" style="1103" bestFit="1" customWidth="1"/>
    <col min="82" max="82" width="10" bestFit="1" customWidth="1"/>
    <col min="83" max="85" width="5.28515625" bestFit="1" customWidth="1"/>
    <col min="86" max="86" width="3.140625" bestFit="1" customWidth="1"/>
    <col min="87" max="88" width="5.28515625" bestFit="1" customWidth="1"/>
    <col min="89" max="89" width="3.140625" style="1103" bestFit="1" customWidth="1"/>
    <col min="90" max="90" width="10" bestFit="1" customWidth="1"/>
    <col min="91" max="91" width="4.42578125" bestFit="1" customWidth="1"/>
    <col min="92" max="93" width="5.28515625" bestFit="1" customWidth="1"/>
    <col min="94" max="94" width="3.140625" bestFit="1" customWidth="1"/>
    <col min="95" max="96" width="5.28515625" bestFit="1" customWidth="1"/>
    <col min="97" max="97" width="3.140625" style="1103" bestFit="1" customWidth="1"/>
    <col min="98" max="98" width="10" bestFit="1" customWidth="1"/>
    <col min="99" max="101" width="5.28515625" bestFit="1" customWidth="1"/>
    <col min="102" max="102" width="3.140625" bestFit="1" customWidth="1"/>
    <col min="103" max="104" width="5.28515625" bestFit="1" customWidth="1"/>
    <col min="105" max="105" width="3.140625" style="1103" bestFit="1" customWidth="1"/>
    <col min="106" max="106" width="10" bestFit="1" customWidth="1"/>
    <col min="107" max="109" width="4.42578125" bestFit="1" customWidth="1"/>
    <col min="110" max="110" width="3.140625" bestFit="1" customWidth="1"/>
    <col min="111" max="111" width="3.5703125" bestFit="1" customWidth="1"/>
    <col min="112" max="112" width="4.42578125" bestFit="1" customWidth="1"/>
    <col min="113" max="113" width="3.140625" style="1103" bestFit="1" customWidth="1"/>
    <col min="114" max="114" width="10" bestFit="1" customWidth="1"/>
    <col min="115" max="120" width="3.140625" bestFit="1" customWidth="1"/>
    <col min="121" max="121" width="3.140625" style="1103" bestFit="1" customWidth="1"/>
    <col min="122" max="122" width="10" bestFit="1" customWidth="1"/>
    <col min="123" max="125" width="4.42578125" bestFit="1" customWidth="1"/>
    <col min="126" max="126" width="3.140625" bestFit="1" customWidth="1"/>
    <col min="127" max="127" width="4.42578125" bestFit="1" customWidth="1"/>
    <col min="128" max="128" width="5" bestFit="1" customWidth="1"/>
    <col min="129" max="129" width="3.140625" style="1103" bestFit="1" customWidth="1"/>
    <col min="130" max="130" width="10" bestFit="1" customWidth="1"/>
    <col min="131" max="136" width="5.28515625" bestFit="1" customWidth="1"/>
    <col min="137" max="137" width="3.140625" style="1103" bestFit="1" customWidth="1"/>
    <col min="138" max="138" width="10" bestFit="1" customWidth="1"/>
    <col min="139" max="144" width="4.42578125" bestFit="1" customWidth="1"/>
    <col min="145" max="145" width="3.140625" style="1103" bestFit="1" customWidth="1"/>
    <col min="146" max="146" width="10" bestFit="1" customWidth="1"/>
    <col min="147" max="147" width="5.7109375" bestFit="1" customWidth="1"/>
    <col min="148" max="149" width="7" bestFit="1" customWidth="1"/>
    <col min="150" max="150" width="5.7109375" customWidth="1"/>
    <col min="151" max="151" width="7" bestFit="1" customWidth="1"/>
    <col min="152" max="152" width="6.42578125" bestFit="1" customWidth="1"/>
    <col min="153" max="153" width="3.140625" style="1103" bestFit="1" customWidth="1"/>
    <col min="154" max="154" width="10" bestFit="1" customWidth="1"/>
    <col min="155" max="155" width="5" bestFit="1" customWidth="1"/>
    <col min="156" max="156" width="4.42578125" bestFit="1" customWidth="1"/>
    <col min="157" max="157" width="5" bestFit="1" customWidth="1"/>
    <col min="158" max="158" width="5.28515625" bestFit="1" customWidth="1"/>
    <col min="159" max="159" width="4.42578125" bestFit="1" customWidth="1"/>
    <col min="160" max="160" width="5" bestFit="1" customWidth="1"/>
    <col min="161" max="161" width="3.140625" style="1103" bestFit="1" customWidth="1"/>
    <col min="162" max="162" width="10" bestFit="1" customWidth="1"/>
    <col min="163" max="163" width="4.42578125" bestFit="1" customWidth="1"/>
    <col min="164" max="164" width="5.7109375" bestFit="1" customWidth="1"/>
    <col min="165" max="165" width="4.42578125" bestFit="1" customWidth="1"/>
    <col min="166" max="166" width="3.140625" bestFit="1" customWidth="1"/>
    <col min="167" max="167" width="4.42578125" bestFit="1" customWidth="1"/>
    <col min="168" max="168" width="4" bestFit="1" customWidth="1"/>
    <col min="169" max="169" width="3.140625" style="1103" bestFit="1" customWidth="1"/>
    <col min="170" max="170" width="10" bestFit="1" customWidth="1"/>
    <col min="171" max="173" width="4.42578125" bestFit="1" customWidth="1"/>
    <col min="174" max="174" width="3.140625" bestFit="1" customWidth="1"/>
    <col min="175" max="176" width="4.42578125" bestFit="1" customWidth="1"/>
    <col min="177" max="177" width="3.140625" style="1103" bestFit="1" customWidth="1"/>
    <col min="178" max="178" width="10" bestFit="1" customWidth="1"/>
    <col min="179" max="181" width="4.42578125" bestFit="1" customWidth="1"/>
    <col min="182" max="182" width="3.140625" bestFit="1" customWidth="1"/>
    <col min="183" max="183" width="4.42578125" bestFit="1" customWidth="1"/>
    <col min="184" max="184" width="5" bestFit="1" customWidth="1"/>
    <col min="185" max="185" width="3.140625" style="1103" bestFit="1" customWidth="1"/>
    <col min="186" max="186" width="10" bestFit="1" customWidth="1"/>
    <col min="187" max="189" width="4.42578125" bestFit="1" customWidth="1"/>
    <col min="190" max="190" width="3.140625" bestFit="1" customWidth="1"/>
    <col min="191" max="192" width="4.42578125" bestFit="1" customWidth="1"/>
    <col min="193" max="193" width="3.140625" style="1103" bestFit="1" customWidth="1"/>
    <col min="194" max="194" width="10" bestFit="1" customWidth="1"/>
    <col min="195" max="195" width="10.140625" bestFit="1" customWidth="1"/>
    <col min="196" max="197" width="5.5703125" bestFit="1" customWidth="1"/>
    <col min="198" max="198" width="3.140625" bestFit="1" customWidth="1"/>
    <col min="199" max="200" width="5.5703125" bestFit="1" customWidth="1"/>
    <col min="201" max="201" width="3.140625" style="1103" bestFit="1" customWidth="1"/>
    <col min="202" max="202" width="11.85546875" bestFit="1" customWidth="1"/>
    <col min="203" max="204" width="4.42578125" bestFit="1" customWidth="1"/>
    <col min="205" max="205" width="5.28515625" bestFit="1" customWidth="1"/>
    <col min="206" max="206" width="3.140625" bestFit="1" customWidth="1"/>
    <col min="207" max="207" width="5.28515625" bestFit="1" customWidth="1"/>
    <col min="208" max="208" width="6" customWidth="1"/>
    <col min="209" max="209" width="3.140625" style="1103" bestFit="1" customWidth="1"/>
    <col min="210" max="210" width="10" bestFit="1" customWidth="1"/>
    <col min="211" max="213" width="4.42578125" bestFit="1" customWidth="1"/>
    <col min="214" max="214" width="3.140625" bestFit="1" customWidth="1"/>
    <col min="215" max="215" width="5.28515625" bestFit="1" customWidth="1"/>
    <col min="216" max="216" width="5" bestFit="1" customWidth="1"/>
    <col min="217" max="217" width="3.140625" style="1103" bestFit="1" customWidth="1"/>
    <col min="218" max="218" width="10" bestFit="1" customWidth="1"/>
    <col min="219" max="221" width="5.28515625" bestFit="1" customWidth="1"/>
    <col min="222" max="222" width="3.140625" bestFit="1" customWidth="1"/>
    <col min="223" max="224" width="5.28515625" bestFit="1" customWidth="1"/>
    <col min="225" max="225" width="3.140625" style="1103" bestFit="1" customWidth="1"/>
    <col min="226" max="226" width="10" bestFit="1" customWidth="1"/>
    <col min="227" max="228" width="5" bestFit="1" customWidth="1"/>
    <col min="229" max="230" width="3.140625" bestFit="1" customWidth="1"/>
    <col min="231" max="232" width="5" bestFit="1" customWidth="1"/>
    <col min="233" max="233" width="3.140625" style="1103" bestFit="1" customWidth="1"/>
    <col min="234" max="234" width="10" bestFit="1" customWidth="1"/>
    <col min="235" max="235" width="5.7109375" bestFit="1" customWidth="1"/>
    <col min="236" max="240" width="5.28515625" bestFit="1" customWidth="1"/>
    <col min="241" max="241" width="3.140625" style="1103" bestFit="1" customWidth="1"/>
    <col min="242" max="242" width="10" bestFit="1" customWidth="1"/>
    <col min="243" max="248" width="3.140625" bestFit="1" customWidth="1"/>
    <col min="249" max="249" width="3.140625" style="1103" bestFit="1" customWidth="1"/>
    <col min="250" max="250" width="10" bestFit="1" customWidth="1"/>
    <col min="251" max="253" width="4.42578125" bestFit="1" customWidth="1"/>
    <col min="254" max="254" width="3.140625" bestFit="1" customWidth="1"/>
    <col min="255" max="256" width="4.42578125" bestFit="1" customWidth="1"/>
    <col min="257" max="257" width="3.140625" style="1103" bestFit="1" customWidth="1"/>
    <col min="258" max="258" width="10" bestFit="1" customWidth="1"/>
    <col min="259" max="261" width="4.42578125" bestFit="1" customWidth="1"/>
    <col min="262" max="262" width="3.140625" bestFit="1" customWidth="1"/>
    <col min="263" max="263" width="4.42578125" bestFit="1" customWidth="1"/>
    <col min="264" max="264" width="5" bestFit="1" customWidth="1"/>
    <col min="265" max="265" width="3.140625" style="1103" bestFit="1" customWidth="1"/>
    <col min="266" max="266" width="10" bestFit="1" customWidth="1"/>
    <col min="267" max="272" width="3.140625" bestFit="1" customWidth="1"/>
    <col min="273" max="273" width="3.140625" style="1103" bestFit="1" customWidth="1"/>
    <col min="274" max="274" width="10" bestFit="1" customWidth="1"/>
    <col min="275" max="277" width="4.42578125" bestFit="1" customWidth="1"/>
    <col min="278" max="278" width="3.140625" bestFit="1" customWidth="1"/>
    <col min="279" max="279" width="4.42578125" bestFit="1" customWidth="1"/>
    <col min="280" max="280" width="5.28515625" bestFit="1" customWidth="1"/>
    <col min="281" max="281" width="3.140625" style="1103" bestFit="1" customWidth="1"/>
    <col min="282" max="282" width="10" bestFit="1" customWidth="1"/>
    <col min="283" max="284" width="4.42578125" bestFit="1" customWidth="1"/>
    <col min="285" max="286" width="5" bestFit="1" customWidth="1"/>
    <col min="287" max="287" width="4.42578125" bestFit="1" customWidth="1"/>
    <col min="288" max="288" width="5" bestFit="1" customWidth="1"/>
    <col min="289" max="289" width="3.140625" style="1103" bestFit="1" customWidth="1"/>
    <col min="290" max="290" width="10" bestFit="1" customWidth="1"/>
    <col min="291" max="296" width="3.140625" bestFit="1" customWidth="1"/>
    <col min="297" max="297" width="0" style="1103" hidden="1" customWidth="1"/>
    <col min="298" max="298" width="10" bestFit="1" customWidth="1"/>
    <col min="299" max="301" width="8.5703125" bestFit="1" customWidth="1"/>
    <col min="302" max="302" width="7.42578125" bestFit="1" customWidth="1"/>
    <col min="303" max="303" width="8.5703125" bestFit="1" customWidth="1"/>
    <col min="304" max="304" width="12" bestFit="1" customWidth="1"/>
    <col min="305" max="305" width="12" style="1103" bestFit="1" customWidth="1"/>
    <col min="306" max="306" width="12" bestFit="1" customWidth="1"/>
  </cols>
  <sheetData>
    <row r="3" spans="1:306" ht="34.5" customHeight="1" x14ac:dyDescent="0.25">
      <c r="B3" s="1330" t="s">
        <v>978</v>
      </c>
      <c r="C3" s="1330"/>
      <c r="D3" s="1330"/>
      <c r="E3" s="1330"/>
      <c r="F3" s="1330"/>
      <c r="G3" s="1330"/>
    </row>
    <row r="4" spans="1:306" x14ac:dyDescent="0.25">
      <c r="B4" s="251"/>
    </row>
    <row r="5" spans="1:306" x14ac:dyDescent="0.25">
      <c r="B5" s="1331" t="s">
        <v>979</v>
      </c>
      <c r="C5" s="1331"/>
      <c r="D5" s="1331"/>
      <c r="E5" s="1331"/>
      <c r="F5" s="1331"/>
      <c r="G5" s="1331"/>
      <c r="HM5" s="215"/>
      <c r="HN5" s="215"/>
    </row>
    <row r="6" spans="1:306" x14ac:dyDescent="0.25">
      <c r="B6" s="590"/>
    </row>
    <row r="7" spans="1:306" hidden="1" x14ac:dyDescent="0.25">
      <c r="B7" s="251" t="s">
        <v>980</v>
      </c>
    </row>
    <row r="8" spans="1:306" ht="4.5" customHeight="1" x14ac:dyDescent="0.25"/>
    <row r="9" spans="1:306" ht="15" customHeight="1" x14ac:dyDescent="0.25">
      <c r="B9" s="290" t="s">
        <v>981</v>
      </c>
    </row>
    <row r="10" spans="1:306" ht="59.25" customHeight="1" x14ac:dyDescent="0.25">
      <c r="A10" s="1328" t="s">
        <v>62</v>
      </c>
      <c r="B10" s="1332" t="s">
        <v>982</v>
      </c>
      <c r="C10" s="1333" t="s">
        <v>983</v>
      </c>
      <c r="D10" s="1334"/>
      <c r="E10" s="1334"/>
      <c r="F10" s="1334"/>
      <c r="G10" s="1334"/>
      <c r="H10" s="1334"/>
      <c r="I10" s="1334"/>
      <c r="J10" s="1334"/>
      <c r="K10" s="1321" t="s">
        <v>984</v>
      </c>
      <c r="L10" s="1321"/>
      <c r="M10" s="1321"/>
      <c r="N10" s="1321"/>
      <c r="O10" s="1321"/>
      <c r="P10" s="1321"/>
      <c r="Q10" s="1321"/>
      <c r="R10" s="1321"/>
      <c r="S10" s="1322" t="s">
        <v>985</v>
      </c>
      <c r="T10" s="1322"/>
      <c r="U10" s="1322"/>
      <c r="V10" s="1322"/>
      <c r="W10" s="1322"/>
      <c r="X10" s="1322"/>
      <c r="Y10" s="1322"/>
      <c r="Z10" s="1322" t="s">
        <v>986</v>
      </c>
      <c r="AA10" s="1321" t="s">
        <v>987</v>
      </c>
      <c r="AB10" s="1321"/>
      <c r="AC10" s="1321"/>
      <c r="AD10" s="1321"/>
      <c r="AE10" s="1321"/>
      <c r="AF10" s="1321"/>
      <c r="AG10" s="1321"/>
      <c r="AH10" s="1321"/>
      <c r="AI10" s="1321" t="s">
        <v>988</v>
      </c>
      <c r="AJ10" s="1321"/>
      <c r="AK10" s="1321"/>
      <c r="AL10" s="1321"/>
      <c r="AM10" s="1321"/>
      <c r="AN10" s="1321"/>
      <c r="AO10" s="1321"/>
      <c r="AP10" s="1321"/>
      <c r="AQ10" s="1321" t="s">
        <v>989</v>
      </c>
      <c r="AR10" s="1321"/>
      <c r="AS10" s="1321"/>
      <c r="AT10" s="1321"/>
      <c r="AU10" s="1321"/>
      <c r="AV10" s="1321"/>
      <c r="AW10" s="1321"/>
      <c r="AX10" s="1321"/>
      <c r="AY10" s="1321" t="s">
        <v>990</v>
      </c>
      <c r="AZ10" s="1321"/>
      <c r="BA10" s="1321"/>
      <c r="BB10" s="1321"/>
      <c r="BC10" s="1321"/>
      <c r="BD10" s="1321"/>
      <c r="BE10" s="1321"/>
      <c r="BF10" s="1321"/>
      <c r="BG10" s="1321" t="s">
        <v>991</v>
      </c>
      <c r="BH10" s="1321"/>
      <c r="BI10" s="1321"/>
      <c r="BJ10" s="1321"/>
      <c r="BK10" s="1321"/>
      <c r="BL10" s="1321"/>
      <c r="BM10" s="1321"/>
      <c r="BN10" s="1321"/>
      <c r="BO10" s="1321" t="s">
        <v>992</v>
      </c>
      <c r="BP10" s="1321"/>
      <c r="BQ10" s="1321"/>
      <c r="BR10" s="1321"/>
      <c r="BS10" s="1321"/>
      <c r="BT10" s="1321"/>
      <c r="BU10" s="1321"/>
      <c r="BV10" s="1321"/>
      <c r="BW10" s="1321" t="s">
        <v>993</v>
      </c>
      <c r="BX10" s="1321"/>
      <c r="BY10" s="1321"/>
      <c r="BZ10" s="1321"/>
      <c r="CA10" s="1321"/>
      <c r="CB10" s="1321"/>
      <c r="CC10" s="1321"/>
      <c r="CD10" s="1321"/>
      <c r="CE10" s="1322" t="s">
        <v>994</v>
      </c>
      <c r="CF10" s="1322"/>
      <c r="CG10" s="1322"/>
      <c r="CH10" s="1322"/>
      <c r="CI10" s="1322"/>
      <c r="CJ10" s="1322"/>
      <c r="CK10" s="1322"/>
      <c r="CL10" s="1322"/>
      <c r="CM10" s="1327" t="s">
        <v>995</v>
      </c>
      <c r="CN10" s="1327"/>
      <c r="CO10" s="1327"/>
      <c r="CP10" s="1327"/>
      <c r="CQ10" s="1327"/>
      <c r="CR10" s="1327"/>
      <c r="CS10" s="1327"/>
      <c r="CT10" s="1327"/>
      <c r="CU10" s="1322" t="s">
        <v>996</v>
      </c>
      <c r="CV10" s="1322"/>
      <c r="CW10" s="1322"/>
      <c r="CX10" s="1322"/>
      <c r="CY10" s="1322"/>
      <c r="CZ10" s="1322"/>
      <c r="DA10" s="1322"/>
      <c r="DB10" s="1322"/>
      <c r="DC10" s="1321" t="s">
        <v>997</v>
      </c>
      <c r="DD10" s="1321"/>
      <c r="DE10" s="1321"/>
      <c r="DF10" s="1321"/>
      <c r="DG10" s="1321"/>
      <c r="DH10" s="1321"/>
      <c r="DI10" s="1321"/>
      <c r="DJ10" s="1321"/>
      <c r="DK10" s="1321" t="s">
        <v>998</v>
      </c>
      <c r="DL10" s="1321"/>
      <c r="DM10" s="1321"/>
      <c r="DN10" s="1321"/>
      <c r="DO10" s="1321"/>
      <c r="DP10" s="1321"/>
      <c r="DQ10" s="1321"/>
      <c r="DR10" s="1321"/>
      <c r="DS10" s="1321" t="s">
        <v>999</v>
      </c>
      <c r="DT10" s="1321"/>
      <c r="DU10" s="1321"/>
      <c r="DV10" s="1321"/>
      <c r="DW10" s="1321"/>
      <c r="DX10" s="1321"/>
      <c r="DY10" s="1321"/>
      <c r="DZ10" s="1321"/>
      <c r="EA10" s="1321" t="s">
        <v>1000</v>
      </c>
      <c r="EB10" s="1321"/>
      <c r="EC10" s="1321"/>
      <c r="ED10" s="1321"/>
      <c r="EE10" s="1321"/>
      <c r="EF10" s="1321"/>
      <c r="EG10" s="1321"/>
      <c r="EH10" s="1321"/>
      <c r="EI10" s="1321" t="s">
        <v>1001</v>
      </c>
      <c r="EJ10" s="1321"/>
      <c r="EK10" s="1321"/>
      <c r="EL10" s="1321"/>
      <c r="EM10" s="1321"/>
      <c r="EN10" s="1321"/>
      <c r="EO10" s="1321"/>
      <c r="EP10" s="1321"/>
      <c r="EQ10" s="1321" t="s">
        <v>1002</v>
      </c>
      <c r="ER10" s="1321"/>
      <c r="ES10" s="1321"/>
      <c r="ET10" s="1321"/>
      <c r="EU10" s="1321"/>
      <c r="EV10" s="1321"/>
      <c r="EW10" s="1321"/>
      <c r="EX10" s="1321"/>
      <c r="EY10" s="1321" t="s">
        <v>1003</v>
      </c>
      <c r="EZ10" s="1321"/>
      <c r="FA10" s="1321"/>
      <c r="FB10" s="1321"/>
      <c r="FC10" s="1321"/>
      <c r="FD10" s="1321"/>
      <c r="FE10" s="1321"/>
      <c r="FF10" s="1321"/>
      <c r="FG10" s="1321" t="s">
        <v>1004</v>
      </c>
      <c r="FH10" s="1321"/>
      <c r="FI10" s="1321"/>
      <c r="FJ10" s="1321"/>
      <c r="FK10" s="1321"/>
      <c r="FL10" s="1321"/>
      <c r="FM10" s="1321"/>
      <c r="FN10" s="1321"/>
      <c r="FO10" s="1321" t="s">
        <v>1005</v>
      </c>
      <c r="FP10" s="1321"/>
      <c r="FQ10" s="1321"/>
      <c r="FR10" s="1321"/>
      <c r="FS10" s="1321"/>
      <c r="FT10" s="1321"/>
      <c r="FU10" s="1321"/>
      <c r="FV10" s="1321"/>
      <c r="FW10" s="1322" t="s">
        <v>1006</v>
      </c>
      <c r="FX10" s="1322"/>
      <c r="FY10" s="1322"/>
      <c r="FZ10" s="1322"/>
      <c r="GA10" s="1322"/>
      <c r="GB10" s="1322"/>
      <c r="GC10" s="1322"/>
      <c r="GD10" s="1322"/>
      <c r="GE10" s="1321" t="s">
        <v>1007</v>
      </c>
      <c r="GF10" s="1321"/>
      <c r="GG10" s="1321"/>
      <c r="GH10" s="1321"/>
      <c r="GI10" s="1321"/>
      <c r="GJ10" s="1321"/>
      <c r="GK10" s="1321"/>
      <c r="GL10" s="1321"/>
      <c r="GM10" s="1326" t="s">
        <v>1008</v>
      </c>
      <c r="GN10" s="1326"/>
      <c r="GO10" s="1326"/>
      <c r="GP10" s="1326"/>
      <c r="GQ10" s="1326"/>
      <c r="GR10" s="1326"/>
      <c r="GS10" s="1326"/>
      <c r="GT10" s="1326"/>
      <c r="GU10" s="1322" t="s">
        <v>1009</v>
      </c>
      <c r="GV10" s="1322"/>
      <c r="GW10" s="1322"/>
      <c r="GX10" s="1322"/>
      <c r="GY10" s="1322"/>
      <c r="GZ10" s="1322"/>
      <c r="HA10" s="1322"/>
      <c r="HB10" s="1322"/>
      <c r="HC10" s="1322" t="s">
        <v>1010</v>
      </c>
      <c r="HD10" s="1322"/>
      <c r="HE10" s="1322"/>
      <c r="HF10" s="1322"/>
      <c r="HG10" s="1322"/>
      <c r="HH10" s="1322"/>
      <c r="HI10" s="1322"/>
      <c r="HJ10" s="1322"/>
      <c r="HK10" s="1321" t="s">
        <v>1011</v>
      </c>
      <c r="HL10" s="1321"/>
      <c r="HM10" s="1321"/>
      <c r="HN10" s="1321"/>
      <c r="HO10" s="1321"/>
      <c r="HP10" s="1321"/>
      <c r="HQ10" s="1321"/>
      <c r="HR10" s="1321"/>
      <c r="HS10" s="1321" t="s">
        <v>1012</v>
      </c>
      <c r="HT10" s="1321"/>
      <c r="HU10" s="1321"/>
      <c r="HV10" s="1321"/>
      <c r="HW10" s="1321"/>
      <c r="HX10" s="1321"/>
      <c r="HY10" s="1321"/>
      <c r="HZ10" s="1321"/>
      <c r="IA10" s="1321" t="s">
        <v>1013</v>
      </c>
      <c r="IB10" s="1321"/>
      <c r="IC10" s="1321"/>
      <c r="ID10" s="1321"/>
      <c r="IE10" s="1321"/>
      <c r="IF10" s="1321"/>
      <c r="IG10" s="1321"/>
      <c r="IH10" s="1321"/>
      <c r="II10" s="1321" t="s">
        <v>1014</v>
      </c>
      <c r="IJ10" s="1321"/>
      <c r="IK10" s="1321"/>
      <c r="IL10" s="1321"/>
      <c r="IM10" s="1321"/>
      <c r="IN10" s="1321"/>
      <c r="IO10" s="1321"/>
      <c r="IP10" s="1321"/>
      <c r="IQ10" s="1321" t="s">
        <v>1015</v>
      </c>
      <c r="IR10" s="1321"/>
      <c r="IS10" s="1321"/>
      <c r="IT10" s="1321"/>
      <c r="IU10" s="1321"/>
      <c r="IV10" s="1321"/>
      <c r="IW10" s="1321"/>
      <c r="IX10" s="1321"/>
      <c r="IY10" s="1321" t="s">
        <v>1016</v>
      </c>
      <c r="IZ10" s="1321"/>
      <c r="JA10" s="1321"/>
      <c r="JB10" s="1321"/>
      <c r="JC10" s="1321"/>
      <c r="JD10" s="1321"/>
      <c r="JE10" s="1321"/>
      <c r="JF10" s="1321"/>
      <c r="JG10" s="1321" t="s">
        <v>1017</v>
      </c>
      <c r="JH10" s="1321"/>
      <c r="JI10" s="1321"/>
      <c r="JJ10" s="1321"/>
      <c r="JK10" s="1321"/>
      <c r="JL10" s="1321"/>
      <c r="JM10" s="1321"/>
      <c r="JN10" s="1321"/>
      <c r="JO10" s="1323" t="s">
        <v>1018</v>
      </c>
      <c r="JP10" s="1324"/>
      <c r="JQ10" s="1324"/>
      <c r="JR10" s="1324"/>
      <c r="JS10" s="1324"/>
      <c r="JT10" s="1324"/>
      <c r="JU10" s="1324"/>
      <c r="JV10" s="1324"/>
      <c r="JW10" s="1325" t="s">
        <v>1019</v>
      </c>
      <c r="JX10" s="1325"/>
      <c r="JY10" s="1325"/>
      <c r="JZ10" s="1325"/>
      <c r="KA10" s="1325"/>
      <c r="KB10" s="1325"/>
      <c r="KC10" s="1325"/>
      <c r="KD10" s="1325" t="s">
        <v>1019</v>
      </c>
      <c r="KE10" s="1319" t="s">
        <v>1020</v>
      </c>
      <c r="KF10" s="1319"/>
      <c r="KG10" s="1319"/>
      <c r="KH10" s="1319"/>
      <c r="KI10" s="1319"/>
      <c r="KJ10" s="1319"/>
      <c r="KK10" s="1319"/>
      <c r="KL10" s="1319"/>
      <c r="KM10" s="1320" t="s">
        <v>337</v>
      </c>
      <c r="KN10" s="1320"/>
      <c r="KO10" s="1320"/>
      <c r="KP10" s="1320"/>
      <c r="KQ10" s="1320"/>
      <c r="KR10" s="1320"/>
      <c r="KS10" s="1320"/>
      <c r="KT10" s="1320"/>
    </row>
    <row r="11" spans="1:306" ht="90" customHeight="1" x14ac:dyDescent="0.25">
      <c r="A11" s="1329"/>
      <c r="B11" s="1332"/>
      <c r="C11" s="1142">
        <v>2022</v>
      </c>
      <c r="D11" s="1142">
        <v>2021</v>
      </c>
      <c r="E11" s="1142">
        <v>2020</v>
      </c>
      <c r="F11" s="1142">
        <v>2019</v>
      </c>
      <c r="G11" s="1142">
        <v>2023</v>
      </c>
      <c r="H11" s="1142">
        <v>2024</v>
      </c>
      <c r="I11" s="1142" t="s">
        <v>1191</v>
      </c>
      <c r="J11" s="1142" t="s">
        <v>488</v>
      </c>
      <c r="K11" s="1142">
        <v>2022</v>
      </c>
      <c r="L11" s="1142">
        <v>2021</v>
      </c>
      <c r="M11" s="1142">
        <v>2020</v>
      </c>
      <c r="N11" s="1142">
        <v>2019</v>
      </c>
      <c r="O11" s="1142">
        <v>2023</v>
      </c>
      <c r="P11" s="1142">
        <v>2024</v>
      </c>
      <c r="Q11" s="1142" t="s">
        <v>1191</v>
      </c>
      <c r="R11" s="1142" t="s">
        <v>488</v>
      </c>
      <c r="S11" s="1142">
        <v>2022</v>
      </c>
      <c r="T11" s="1142">
        <v>2021</v>
      </c>
      <c r="U11" s="1142">
        <v>2020</v>
      </c>
      <c r="V11" s="1142">
        <v>2019</v>
      </c>
      <c r="W11" s="1142">
        <v>2023</v>
      </c>
      <c r="X11" s="1142">
        <v>2024</v>
      </c>
      <c r="Y11" s="1142" t="s">
        <v>1191</v>
      </c>
      <c r="Z11" s="1142" t="s">
        <v>488</v>
      </c>
      <c r="AA11" s="1142">
        <v>2022</v>
      </c>
      <c r="AB11" s="1142">
        <v>2021</v>
      </c>
      <c r="AC11" s="1142">
        <v>2020</v>
      </c>
      <c r="AD11" s="1142">
        <v>2019</v>
      </c>
      <c r="AE11" s="1142">
        <v>2023</v>
      </c>
      <c r="AF11" s="1142">
        <v>2024</v>
      </c>
      <c r="AG11" s="1142" t="s">
        <v>1191</v>
      </c>
      <c r="AH11" s="1142" t="s">
        <v>488</v>
      </c>
      <c r="AI11" s="1142">
        <v>2022</v>
      </c>
      <c r="AJ11" s="1142">
        <v>2021</v>
      </c>
      <c r="AK11" s="1142">
        <v>2020</v>
      </c>
      <c r="AL11" s="1142">
        <v>2019</v>
      </c>
      <c r="AM11" s="1142">
        <v>2023</v>
      </c>
      <c r="AN11" s="1142">
        <v>2024</v>
      </c>
      <c r="AO11" s="1142" t="s">
        <v>1191</v>
      </c>
      <c r="AP11" s="1142" t="s">
        <v>488</v>
      </c>
      <c r="AQ11" s="1142">
        <v>2022</v>
      </c>
      <c r="AR11" s="1142">
        <v>2021</v>
      </c>
      <c r="AS11" s="1142">
        <v>2020</v>
      </c>
      <c r="AT11" s="1142">
        <v>2019</v>
      </c>
      <c r="AU11" s="1142">
        <v>2023</v>
      </c>
      <c r="AV11" s="1142">
        <v>2024</v>
      </c>
      <c r="AW11" s="1142" t="s">
        <v>1191</v>
      </c>
      <c r="AX11" s="1142" t="s">
        <v>488</v>
      </c>
      <c r="AY11" s="1142">
        <v>2022</v>
      </c>
      <c r="AZ11" s="1142">
        <v>2021</v>
      </c>
      <c r="BA11" s="1142">
        <v>2020</v>
      </c>
      <c r="BB11" s="1142">
        <v>2019</v>
      </c>
      <c r="BC11" s="1142">
        <v>2023</v>
      </c>
      <c r="BD11" s="1142">
        <v>2024</v>
      </c>
      <c r="BE11" s="1142" t="s">
        <v>1191</v>
      </c>
      <c r="BF11" s="1142" t="s">
        <v>488</v>
      </c>
      <c r="BG11" s="1142">
        <v>2022</v>
      </c>
      <c r="BH11" s="1142">
        <v>2021</v>
      </c>
      <c r="BI11" s="1142">
        <v>2020</v>
      </c>
      <c r="BJ11" s="1142">
        <v>2019</v>
      </c>
      <c r="BK11" s="1142">
        <v>2023</v>
      </c>
      <c r="BL11" s="1142">
        <v>2024</v>
      </c>
      <c r="BM11" s="1142" t="s">
        <v>1191</v>
      </c>
      <c r="BN11" s="1142" t="s">
        <v>488</v>
      </c>
      <c r="BO11" s="1142">
        <v>2022</v>
      </c>
      <c r="BP11" s="1142">
        <v>2021</v>
      </c>
      <c r="BQ11" s="1142">
        <v>2020</v>
      </c>
      <c r="BR11" s="1142">
        <v>2019</v>
      </c>
      <c r="BS11" s="1142">
        <v>2023</v>
      </c>
      <c r="BT11" s="1142">
        <v>2024</v>
      </c>
      <c r="BU11" s="1142" t="s">
        <v>1191</v>
      </c>
      <c r="BV11" s="1142" t="s">
        <v>488</v>
      </c>
      <c r="BW11" s="1142">
        <v>2022</v>
      </c>
      <c r="BX11" s="1142">
        <v>2021</v>
      </c>
      <c r="BY11" s="1142">
        <v>2020</v>
      </c>
      <c r="BZ11" s="1142">
        <v>2019</v>
      </c>
      <c r="CA11" s="1142">
        <v>2023</v>
      </c>
      <c r="CB11" s="1142">
        <v>2024</v>
      </c>
      <c r="CC11" s="1142" t="s">
        <v>1191</v>
      </c>
      <c r="CD11" s="1142" t="s">
        <v>488</v>
      </c>
      <c r="CE11" s="1142">
        <v>2022</v>
      </c>
      <c r="CF11" s="1142">
        <v>2021</v>
      </c>
      <c r="CG11" s="1142">
        <v>2020</v>
      </c>
      <c r="CH11" s="1142">
        <v>2019</v>
      </c>
      <c r="CI11" s="1142">
        <v>2023</v>
      </c>
      <c r="CJ11" s="1142">
        <v>2024</v>
      </c>
      <c r="CK11" s="1142" t="s">
        <v>1191</v>
      </c>
      <c r="CL11" s="1142" t="s">
        <v>488</v>
      </c>
      <c r="CM11" s="1142">
        <v>2022</v>
      </c>
      <c r="CN11" s="1142">
        <v>2021</v>
      </c>
      <c r="CO11" s="1142">
        <v>2020</v>
      </c>
      <c r="CP11" s="1142">
        <v>2019</v>
      </c>
      <c r="CQ11" s="1142">
        <v>2023</v>
      </c>
      <c r="CR11" s="1142">
        <v>2024</v>
      </c>
      <c r="CS11" s="1142" t="s">
        <v>1191</v>
      </c>
      <c r="CT11" s="1142" t="s">
        <v>488</v>
      </c>
      <c r="CU11" s="1142">
        <v>2022</v>
      </c>
      <c r="CV11" s="1142">
        <v>2021</v>
      </c>
      <c r="CW11" s="1142">
        <v>2020</v>
      </c>
      <c r="CX11" s="1142">
        <v>2019</v>
      </c>
      <c r="CY11" s="1142">
        <v>2023</v>
      </c>
      <c r="CZ11" s="1142">
        <v>2024</v>
      </c>
      <c r="DA11" s="1142" t="s">
        <v>1191</v>
      </c>
      <c r="DB11" s="1142" t="s">
        <v>488</v>
      </c>
      <c r="DC11" s="1142">
        <v>2022</v>
      </c>
      <c r="DD11" s="1142">
        <v>2021</v>
      </c>
      <c r="DE11" s="1142">
        <v>2020</v>
      </c>
      <c r="DF11" s="1142">
        <v>2019</v>
      </c>
      <c r="DG11" s="1142">
        <v>2023</v>
      </c>
      <c r="DH11" s="1142">
        <v>2024</v>
      </c>
      <c r="DI11" s="1142" t="s">
        <v>1191</v>
      </c>
      <c r="DJ11" s="1142" t="s">
        <v>488</v>
      </c>
      <c r="DK11" s="1142">
        <v>2022</v>
      </c>
      <c r="DL11" s="1142">
        <v>2021</v>
      </c>
      <c r="DM11" s="1142">
        <v>2020</v>
      </c>
      <c r="DN11" s="1142">
        <v>2019</v>
      </c>
      <c r="DO11" s="1142">
        <v>2023</v>
      </c>
      <c r="DP11" s="1142">
        <v>2024</v>
      </c>
      <c r="DQ11" s="1142" t="s">
        <v>1191</v>
      </c>
      <c r="DR11" s="1142" t="s">
        <v>488</v>
      </c>
      <c r="DS11" s="1142">
        <v>2022</v>
      </c>
      <c r="DT11" s="1142">
        <v>2021</v>
      </c>
      <c r="DU11" s="1142">
        <v>2020</v>
      </c>
      <c r="DV11" s="1142">
        <v>2019</v>
      </c>
      <c r="DW11" s="1142">
        <v>2023</v>
      </c>
      <c r="DX11" s="1142">
        <v>2024</v>
      </c>
      <c r="DY11" s="1142" t="s">
        <v>1191</v>
      </c>
      <c r="DZ11" s="1142" t="s">
        <v>488</v>
      </c>
      <c r="EA11" s="1142">
        <v>2022</v>
      </c>
      <c r="EB11" s="1142">
        <v>2021</v>
      </c>
      <c r="EC11" s="1142">
        <v>2020</v>
      </c>
      <c r="ED11" s="1142">
        <v>2019</v>
      </c>
      <c r="EE11" s="1142">
        <v>2023</v>
      </c>
      <c r="EF11" s="1142">
        <v>2024</v>
      </c>
      <c r="EG11" s="1142" t="s">
        <v>1191</v>
      </c>
      <c r="EH11" s="1142" t="s">
        <v>488</v>
      </c>
      <c r="EI11" s="1142">
        <v>2022</v>
      </c>
      <c r="EJ11" s="1142">
        <v>2021</v>
      </c>
      <c r="EK11" s="1142">
        <v>2020</v>
      </c>
      <c r="EL11" s="1142">
        <v>2019</v>
      </c>
      <c r="EM11" s="1142">
        <v>2023</v>
      </c>
      <c r="EN11" s="1142">
        <v>2024</v>
      </c>
      <c r="EO11" s="1142" t="s">
        <v>1191</v>
      </c>
      <c r="EP11" s="1142" t="s">
        <v>488</v>
      </c>
      <c r="EQ11" s="1142">
        <v>2022</v>
      </c>
      <c r="ER11" s="1142">
        <v>2021</v>
      </c>
      <c r="ES11" s="1142">
        <v>2020</v>
      </c>
      <c r="ET11" s="1142">
        <v>2019</v>
      </c>
      <c r="EU11" s="1142">
        <v>2023</v>
      </c>
      <c r="EV11" s="1142">
        <v>2024</v>
      </c>
      <c r="EW11" s="1142" t="s">
        <v>1191</v>
      </c>
      <c r="EX11" s="1142" t="s">
        <v>488</v>
      </c>
      <c r="EY11" s="1142">
        <v>2022</v>
      </c>
      <c r="EZ11" s="1142">
        <v>2021</v>
      </c>
      <c r="FA11" s="1142">
        <v>2020</v>
      </c>
      <c r="FB11" s="1142">
        <v>2019</v>
      </c>
      <c r="FC11" s="1142">
        <v>2023</v>
      </c>
      <c r="FD11" s="1142">
        <v>2024</v>
      </c>
      <c r="FE11" s="1142" t="s">
        <v>1191</v>
      </c>
      <c r="FF11" s="1142" t="s">
        <v>488</v>
      </c>
      <c r="FG11" s="1142">
        <v>2022</v>
      </c>
      <c r="FH11" s="1142">
        <v>2021</v>
      </c>
      <c r="FI11" s="1142">
        <v>2020</v>
      </c>
      <c r="FJ11" s="1142">
        <v>2019</v>
      </c>
      <c r="FK11" s="1142">
        <v>2023</v>
      </c>
      <c r="FL11" s="1142">
        <v>2024</v>
      </c>
      <c r="FM11" s="1142" t="s">
        <v>1191</v>
      </c>
      <c r="FN11" s="1142" t="s">
        <v>488</v>
      </c>
      <c r="FO11" s="1142">
        <v>2022</v>
      </c>
      <c r="FP11" s="1142">
        <v>2021</v>
      </c>
      <c r="FQ11" s="1142">
        <v>2020</v>
      </c>
      <c r="FR11" s="1142">
        <v>2019</v>
      </c>
      <c r="FS11" s="1142">
        <v>2023</v>
      </c>
      <c r="FT11" s="1142">
        <v>2024</v>
      </c>
      <c r="FU11" s="1142" t="s">
        <v>1191</v>
      </c>
      <c r="FV11" s="1142" t="s">
        <v>488</v>
      </c>
      <c r="FW11" s="1142">
        <v>2022</v>
      </c>
      <c r="FX11" s="1142">
        <v>2021</v>
      </c>
      <c r="FY11" s="1142">
        <v>2020</v>
      </c>
      <c r="FZ11" s="1142">
        <v>2019</v>
      </c>
      <c r="GA11" s="1142">
        <v>2023</v>
      </c>
      <c r="GB11" s="1142">
        <v>2024</v>
      </c>
      <c r="GC11" s="1142" t="s">
        <v>1191</v>
      </c>
      <c r="GD11" s="1142" t="s">
        <v>488</v>
      </c>
      <c r="GE11" s="1142">
        <v>2022</v>
      </c>
      <c r="GF11" s="1142">
        <v>2021</v>
      </c>
      <c r="GG11" s="1142">
        <v>2020</v>
      </c>
      <c r="GH11" s="1142">
        <v>2019</v>
      </c>
      <c r="GI11" s="1142">
        <v>2023</v>
      </c>
      <c r="GJ11" s="1142">
        <v>2024</v>
      </c>
      <c r="GK11" s="1142" t="s">
        <v>1191</v>
      </c>
      <c r="GL11" s="1142" t="s">
        <v>488</v>
      </c>
      <c r="GM11" s="1142">
        <v>2022</v>
      </c>
      <c r="GN11" s="1142">
        <v>2021</v>
      </c>
      <c r="GO11" s="1142">
        <v>2020</v>
      </c>
      <c r="GP11" s="1142">
        <v>2019</v>
      </c>
      <c r="GQ11" s="1142">
        <v>2023</v>
      </c>
      <c r="GR11" s="1142">
        <v>2024</v>
      </c>
      <c r="GS11" s="1142" t="s">
        <v>1191</v>
      </c>
      <c r="GT11" s="1142" t="s">
        <v>488</v>
      </c>
      <c r="GU11" s="1142">
        <v>2022</v>
      </c>
      <c r="GV11" s="1142">
        <v>2021</v>
      </c>
      <c r="GW11" s="1142">
        <v>2020</v>
      </c>
      <c r="GX11" s="1142">
        <v>2019</v>
      </c>
      <c r="GY11" s="1142">
        <v>2023</v>
      </c>
      <c r="GZ11" s="1142">
        <v>2024</v>
      </c>
      <c r="HA11" s="1142" t="s">
        <v>1191</v>
      </c>
      <c r="HB11" s="1142" t="s">
        <v>488</v>
      </c>
      <c r="HC11" s="1142">
        <v>2022</v>
      </c>
      <c r="HD11" s="1142">
        <v>2021</v>
      </c>
      <c r="HE11" s="1142">
        <v>2020</v>
      </c>
      <c r="HF11" s="1142">
        <v>2019</v>
      </c>
      <c r="HG11" s="1142">
        <v>2023</v>
      </c>
      <c r="HH11" s="1142">
        <v>2024</v>
      </c>
      <c r="HI11" s="1142" t="s">
        <v>1191</v>
      </c>
      <c r="HJ11" s="1142" t="s">
        <v>488</v>
      </c>
      <c r="HK11" s="1142">
        <v>2022</v>
      </c>
      <c r="HL11" s="1142">
        <v>2021</v>
      </c>
      <c r="HM11" s="1142">
        <v>2020</v>
      </c>
      <c r="HN11" s="1142">
        <v>2019</v>
      </c>
      <c r="HO11" s="1142">
        <v>2023</v>
      </c>
      <c r="HP11" s="1142">
        <v>2024</v>
      </c>
      <c r="HQ11" s="1142" t="s">
        <v>1191</v>
      </c>
      <c r="HR11" s="1142" t="s">
        <v>488</v>
      </c>
      <c r="HS11" s="1142">
        <v>2022</v>
      </c>
      <c r="HT11" s="1142">
        <v>2021</v>
      </c>
      <c r="HU11" s="1142">
        <v>2020</v>
      </c>
      <c r="HV11" s="1142">
        <v>2019</v>
      </c>
      <c r="HW11" s="1142">
        <v>2023</v>
      </c>
      <c r="HX11" s="1142">
        <v>2024</v>
      </c>
      <c r="HY11" s="1142" t="s">
        <v>1191</v>
      </c>
      <c r="HZ11" s="1142" t="s">
        <v>488</v>
      </c>
      <c r="IA11" s="1142">
        <v>2022</v>
      </c>
      <c r="IB11" s="1142">
        <v>2021</v>
      </c>
      <c r="IC11" s="1142">
        <v>2020</v>
      </c>
      <c r="ID11" s="1142">
        <v>2019</v>
      </c>
      <c r="IE11" s="1142">
        <v>2023</v>
      </c>
      <c r="IF11" s="1142">
        <v>2024</v>
      </c>
      <c r="IG11" s="1142" t="s">
        <v>1191</v>
      </c>
      <c r="IH11" s="1142" t="s">
        <v>488</v>
      </c>
      <c r="II11" s="1142">
        <v>2022</v>
      </c>
      <c r="IJ11" s="1142">
        <v>2021</v>
      </c>
      <c r="IK11" s="1142">
        <v>2020</v>
      </c>
      <c r="IL11" s="1142">
        <v>2019</v>
      </c>
      <c r="IM11" s="1142">
        <v>2023</v>
      </c>
      <c r="IN11" s="1142">
        <v>2024</v>
      </c>
      <c r="IO11" s="1142" t="s">
        <v>1191</v>
      </c>
      <c r="IP11" s="1142" t="s">
        <v>488</v>
      </c>
      <c r="IQ11" s="1142">
        <v>2022</v>
      </c>
      <c r="IR11" s="1142">
        <v>2021</v>
      </c>
      <c r="IS11" s="1142">
        <v>2020</v>
      </c>
      <c r="IT11" s="1142">
        <v>2019</v>
      </c>
      <c r="IU11" s="1142">
        <v>2023</v>
      </c>
      <c r="IV11" s="1142">
        <v>2024</v>
      </c>
      <c r="IW11" s="1142" t="s">
        <v>1191</v>
      </c>
      <c r="IX11" s="1142" t="s">
        <v>488</v>
      </c>
      <c r="IY11" s="1142">
        <v>2022</v>
      </c>
      <c r="IZ11" s="1142">
        <v>2021</v>
      </c>
      <c r="JA11" s="1142">
        <v>2020</v>
      </c>
      <c r="JB11" s="1142">
        <v>2019</v>
      </c>
      <c r="JC11" s="1142">
        <v>2023</v>
      </c>
      <c r="JD11" s="1142">
        <v>2024</v>
      </c>
      <c r="JE11" s="1142" t="s">
        <v>1191</v>
      </c>
      <c r="JF11" s="1142" t="s">
        <v>488</v>
      </c>
      <c r="JG11" s="1142">
        <v>2022</v>
      </c>
      <c r="JH11" s="1142">
        <v>2021</v>
      </c>
      <c r="JI11" s="1142">
        <v>2020</v>
      </c>
      <c r="JJ11" s="1142">
        <v>2019</v>
      </c>
      <c r="JK11" s="1142">
        <v>2023</v>
      </c>
      <c r="JL11" s="1142">
        <v>2024</v>
      </c>
      <c r="JM11" s="1142" t="s">
        <v>1191</v>
      </c>
      <c r="JN11" s="1142" t="s">
        <v>488</v>
      </c>
      <c r="JO11" s="1142">
        <v>2022</v>
      </c>
      <c r="JP11" s="1142">
        <v>2021</v>
      </c>
      <c r="JQ11" s="1142">
        <v>2020</v>
      </c>
      <c r="JR11" s="1142">
        <v>2019</v>
      </c>
      <c r="JS11" s="1142">
        <v>2023</v>
      </c>
      <c r="JT11" s="1142">
        <v>2024</v>
      </c>
      <c r="JU11" s="1142" t="s">
        <v>1191</v>
      </c>
      <c r="JV11" s="1142" t="s">
        <v>488</v>
      </c>
      <c r="JW11" s="1143">
        <v>2022</v>
      </c>
      <c r="JX11" s="1143">
        <v>2021</v>
      </c>
      <c r="JY11" s="1143">
        <v>2020</v>
      </c>
      <c r="JZ11" s="1143">
        <v>2019</v>
      </c>
      <c r="KA11" s="1143">
        <v>2023</v>
      </c>
      <c r="KB11" s="1142">
        <v>2024</v>
      </c>
      <c r="KC11" s="1142" t="s">
        <v>1191</v>
      </c>
      <c r="KD11" s="1143" t="s">
        <v>488</v>
      </c>
      <c r="KE11" s="1142">
        <v>2022</v>
      </c>
      <c r="KF11" s="1142">
        <v>2021</v>
      </c>
      <c r="KG11" s="1142">
        <v>2020</v>
      </c>
      <c r="KH11" s="1142">
        <v>2019</v>
      </c>
      <c r="KI11" s="1142">
        <v>2023</v>
      </c>
      <c r="KJ11" s="1142" t="s">
        <v>372</v>
      </c>
      <c r="KK11" s="1142"/>
      <c r="KL11" s="1142" t="s">
        <v>488</v>
      </c>
      <c r="KM11" s="1144">
        <v>2022</v>
      </c>
      <c r="KN11" s="1144">
        <v>2021</v>
      </c>
      <c r="KO11" s="1144">
        <v>2020</v>
      </c>
      <c r="KP11" s="1144">
        <v>2019</v>
      </c>
      <c r="KQ11" s="1144">
        <v>2023</v>
      </c>
      <c r="KR11" s="1145">
        <v>2024</v>
      </c>
      <c r="KS11" s="1145" t="s">
        <v>1191</v>
      </c>
      <c r="KT11" s="1144" t="s">
        <v>488</v>
      </c>
    </row>
    <row r="12" spans="1:306" ht="30" x14ac:dyDescent="0.25">
      <c r="A12" s="1146">
        <v>1</v>
      </c>
      <c r="B12" s="601" t="s">
        <v>1021</v>
      </c>
      <c r="C12" s="592">
        <v>4225</v>
      </c>
      <c r="D12" s="592">
        <v>6463</v>
      </c>
      <c r="E12" s="593">
        <v>4676</v>
      </c>
      <c r="F12" s="593">
        <v>7074</v>
      </c>
      <c r="G12" s="593">
        <v>10577</v>
      </c>
      <c r="H12" s="593">
        <v>10959</v>
      </c>
      <c r="I12" s="593"/>
      <c r="J12" s="235">
        <v>382</v>
      </c>
      <c r="K12" s="235">
        <v>5509</v>
      </c>
      <c r="L12" s="593">
        <v>5111</v>
      </c>
      <c r="M12" s="593">
        <v>4462</v>
      </c>
      <c r="N12" s="593">
        <v>0</v>
      </c>
      <c r="O12" s="593">
        <v>3594</v>
      </c>
      <c r="P12" s="593">
        <v>5987</v>
      </c>
      <c r="Q12" s="593"/>
      <c r="R12" s="235">
        <v>-0.2</v>
      </c>
      <c r="S12" s="593">
        <v>544</v>
      </c>
      <c r="T12" s="593">
        <v>1606</v>
      </c>
      <c r="U12" s="593">
        <v>2117</v>
      </c>
      <c r="V12" s="235">
        <v>0</v>
      </c>
      <c r="W12" s="593">
        <v>1104</v>
      </c>
      <c r="X12" s="304">
        <v>1798</v>
      </c>
      <c r="Y12" s="304"/>
      <c r="Z12" s="235">
        <f>X12-W12</f>
        <v>694</v>
      </c>
      <c r="AA12" s="593">
        <v>1554</v>
      </c>
      <c r="AB12" s="593">
        <v>2198</v>
      </c>
      <c r="AC12" s="593">
        <v>2148</v>
      </c>
      <c r="AD12" s="593">
        <v>2304</v>
      </c>
      <c r="AE12" s="593">
        <v>2287</v>
      </c>
      <c r="AF12" s="298">
        <v>2580</v>
      </c>
      <c r="AG12" s="298"/>
      <c r="AH12" s="298">
        <f>AF12-AE12</f>
        <v>293</v>
      </c>
      <c r="AI12" s="594">
        <v>11591</v>
      </c>
      <c r="AJ12" s="594">
        <v>12963</v>
      </c>
      <c r="AK12" s="594">
        <v>15597</v>
      </c>
      <c r="AL12" s="594">
        <v>10499</v>
      </c>
      <c r="AM12" s="594">
        <v>18424</v>
      </c>
      <c r="AN12" s="304">
        <v>14663</v>
      </c>
      <c r="AO12" s="304"/>
      <c r="AP12" s="908">
        <v>79.585999999999999</v>
      </c>
      <c r="AQ12" s="235">
        <v>3606</v>
      </c>
      <c r="AR12" s="235">
        <v>2787</v>
      </c>
      <c r="AS12" s="235">
        <v>3040</v>
      </c>
      <c r="AT12" s="235"/>
      <c r="AU12" s="235">
        <v>5222</v>
      </c>
      <c r="AV12" s="235">
        <v>5146</v>
      </c>
      <c r="AW12" s="235"/>
      <c r="AX12" s="595">
        <f>AV12*100/5222-100</f>
        <v>-1.455381080045953</v>
      </c>
      <c r="AY12" s="593">
        <v>10530</v>
      </c>
      <c r="AZ12" s="593">
        <v>10766</v>
      </c>
      <c r="BA12" s="593">
        <v>11018</v>
      </c>
      <c r="BB12" s="235"/>
      <c r="BC12" s="593">
        <v>10530</v>
      </c>
      <c r="BD12" s="298">
        <v>6762</v>
      </c>
      <c r="BE12" s="298"/>
      <c r="BF12" s="298">
        <v>38.6</v>
      </c>
      <c r="BG12" s="593">
        <v>2296</v>
      </c>
      <c r="BH12" s="593">
        <v>7997</v>
      </c>
      <c r="BI12" s="593">
        <v>4746</v>
      </c>
      <c r="BJ12" s="593"/>
      <c r="BK12" s="593">
        <v>5026</v>
      </c>
      <c r="BL12" s="593">
        <v>8755</v>
      </c>
      <c r="BM12" s="593"/>
      <c r="BN12" s="593">
        <v>174</v>
      </c>
      <c r="BO12" s="235">
        <v>0</v>
      </c>
      <c r="BP12" s="235">
        <v>0</v>
      </c>
      <c r="BQ12" s="235">
        <v>1798</v>
      </c>
      <c r="BR12" s="235">
        <v>0</v>
      </c>
      <c r="BS12" s="235">
        <v>4184</v>
      </c>
      <c r="BT12" s="235">
        <v>7633</v>
      </c>
      <c r="BU12" s="235"/>
      <c r="BV12" s="235">
        <v>92.9</v>
      </c>
      <c r="BW12" s="778">
        <v>2510</v>
      </c>
      <c r="BX12" s="778">
        <v>2484</v>
      </c>
      <c r="BY12" s="778">
        <v>1483</v>
      </c>
      <c r="BZ12" s="778">
        <v>0</v>
      </c>
      <c r="CA12" s="778">
        <v>2682</v>
      </c>
      <c r="CB12" s="778">
        <v>2782</v>
      </c>
      <c r="CC12" s="1102"/>
      <c r="CD12" s="778">
        <v>3.72</v>
      </c>
      <c r="CE12" s="296">
        <v>13320</v>
      </c>
      <c r="CF12" s="296">
        <v>10653</v>
      </c>
      <c r="CG12" s="296">
        <v>12045</v>
      </c>
      <c r="CH12" s="296">
        <v>0</v>
      </c>
      <c r="CI12" s="296">
        <v>17063</v>
      </c>
      <c r="CJ12" s="296">
        <v>21041</v>
      </c>
      <c r="CK12" s="296"/>
      <c r="CL12" s="909">
        <v>23</v>
      </c>
      <c r="CM12" s="778">
        <v>7258</v>
      </c>
      <c r="CN12" s="778">
        <v>9657</v>
      </c>
      <c r="CO12" s="778">
        <v>10067</v>
      </c>
      <c r="CP12" s="778"/>
      <c r="CQ12" s="778">
        <v>12362</v>
      </c>
      <c r="CR12" s="296">
        <v>11713</v>
      </c>
      <c r="CS12" s="296"/>
      <c r="CT12" s="296">
        <v>6.2</v>
      </c>
      <c r="CU12" s="296">
        <v>28244</v>
      </c>
      <c r="CV12" s="296">
        <v>32467</v>
      </c>
      <c r="CW12" s="296">
        <v>32884</v>
      </c>
      <c r="CX12" s="296">
        <v>0</v>
      </c>
      <c r="CY12" s="296">
        <v>42554</v>
      </c>
      <c r="CZ12" s="296">
        <v>42637</v>
      </c>
      <c r="DA12" s="296"/>
      <c r="DB12" s="296">
        <v>0.2</v>
      </c>
      <c r="DC12" s="296">
        <v>3582</v>
      </c>
      <c r="DD12" s="296">
        <v>3266</v>
      </c>
      <c r="DE12" s="296">
        <v>301</v>
      </c>
      <c r="DF12" s="296">
        <v>0</v>
      </c>
      <c r="DG12" s="296">
        <v>466</v>
      </c>
      <c r="DH12" s="296">
        <v>2947</v>
      </c>
      <c r="DI12" s="296"/>
      <c r="DJ12" s="296">
        <v>0.55000000000000004</v>
      </c>
      <c r="DK12" s="778">
        <v>0</v>
      </c>
      <c r="DL12" s="778">
        <v>0</v>
      </c>
      <c r="DM12" s="778">
        <v>0</v>
      </c>
      <c r="DN12" s="778">
        <v>0</v>
      </c>
      <c r="DO12" s="778">
        <v>0</v>
      </c>
      <c r="DP12" s="778">
        <v>0</v>
      </c>
      <c r="DQ12" s="1102"/>
      <c r="DR12" s="778">
        <v>0</v>
      </c>
      <c r="DS12" s="778">
        <v>549</v>
      </c>
      <c r="DT12" s="778">
        <v>490</v>
      </c>
      <c r="DU12" s="778">
        <v>116</v>
      </c>
      <c r="DV12" s="778">
        <v>0</v>
      </c>
      <c r="DW12" s="778">
        <v>259</v>
      </c>
      <c r="DX12" s="298">
        <v>373</v>
      </c>
      <c r="DY12" s="298"/>
      <c r="DZ12" s="910">
        <v>0.44009999999999999</v>
      </c>
      <c r="EA12" s="296">
        <v>10790</v>
      </c>
      <c r="EB12" s="296">
        <v>14579</v>
      </c>
      <c r="EC12" s="296">
        <v>11270</v>
      </c>
      <c r="ED12" s="296">
        <v>8824</v>
      </c>
      <c r="EE12" s="296">
        <v>11175</v>
      </c>
      <c r="EF12" s="296">
        <v>15510</v>
      </c>
      <c r="EG12" s="296"/>
      <c r="EH12" s="296">
        <v>27.9</v>
      </c>
      <c r="EI12" s="296">
        <v>4927</v>
      </c>
      <c r="EJ12" s="296">
        <v>3797</v>
      </c>
      <c r="EK12" s="296">
        <v>3740</v>
      </c>
      <c r="EL12" s="296">
        <v>1562</v>
      </c>
      <c r="EM12" s="296">
        <v>6392</v>
      </c>
      <c r="EN12" s="296">
        <v>6217</v>
      </c>
      <c r="EO12" s="296"/>
      <c r="EP12" s="296"/>
      <c r="EQ12" s="778">
        <v>23027</v>
      </c>
      <c r="ER12" s="778">
        <v>22413</v>
      </c>
      <c r="ES12" s="778">
        <v>16724</v>
      </c>
      <c r="ET12" s="778">
        <v>17242</v>
      </c>
      <c r="EU12" s="778">
        <v>25343</v>
      </c>
      <c r="EV12" s="298">
        <v>26131</v>
      </c>
      <c r="EW12" s="298"/>
      <c r="EX12" s="298">
        <v>3.1</v>
      </c>
      <c r="EY12" s="296">
        <v>5568</v>
      </c>
      <c r="EZ12" s="296">
        <v>4535</v>
      </c>
      <c r="FA12" s="296">
        <v>7620</v>
      </c>
      <c r="FB12" s="296">
        <v>10051</v>
      </c>
      <c r="FC12" s="296">
        <v>6229</v>
      </c>
      <c r="FD12" s="298">
        <v>6322</v>
      </c>
      <c r="FE12" s="298"/>
      <c r="FF12" s="911">
        <v>1.01</v>
      </c>
      <c r="FG12" s="296">
        <v>1420</v>
      </c>
      <c r="FH12" s="296">
        <v>3118</v>
      </c>
      <c r="FI12" s="296">
        <v>4623</v>
      </c>
      <c r="FJ12" s="296">
        <v>0</v>
      </c>
      <c r="FK12" s="296">
        <v>3641</v>
      </c>
      <c r="FL12" s="298">
        <v>705</v>
      </c>
      <c r="FM12" s="298"/>
      <c r="FN12" s="298">
        <v>-80.599999999999994</v>
      </c>
      <c r="FO12" s="778">
        <v>3220</v>
      </c>
      <c r="FP12" s="778">
        <v>3553</v>
      </c>
      <c r="FQ12" s="778">
        <v>3337</v>
      </c>
      <c r="FR12" s="778">
        <v>0</v>
      </c>
      <c r="FS12" s="778">
        <v>3432</v>
      </c>
      <c r="FT12" s="778">
        <v>4170</v>
      </c>
      <c r="FU12" s="1102"/>
      <c r="FV12" s="778">
        <v>21.5</v>
      </c>
      <c r="FW12" s="296">
        <v>4127</v>
      </c>
      <c r="FX12" s="296">
        <v>5709</v>
      </c>
      <c r="FY12" s="296">
        <v>5801</v>
      </c>
      <c r="FZ12" s="296">
        <v>0</v>
      </c>
      <c r="GA12" s="296">
        <v>5356</v>
      </c>
      <c r="GB12" s="553">
        <v>7103</v>
      </c>
      <c r="GC12" s="553"/>
      <c r="GD12" s="912">
        <v>0.32600000000000001</v>
      </c>
      <c r="GE12" s="778">
        <v>4272</v>
      </c>
      <c r="GF12" s="778">
        <v>4089</v>
      </c>
      <c r="GG12" s="778">
        <v>5327</v>
      </c>
      <c r="GH12" s="778">
        <v>0</v>
      </c>
      <c r="GI12" s="778">
        <v>7577</v>
      </c>
      <c r="GJ12" s="778">
        <v>7428</v>
      </c>
      <c r="GK12" s="1102"/>
      <c r="GL12" s="778">
        <v>-1.96</v>
      </c>
      <c r="GM12" s="597">
        <v>11929</v>
      </c>
      <c r="GN12" s="597">
        <v>14058</v>
      </c>
      <c r="GO12" s="597">
        <v>5752</v>
      </c>
      <c r="GP12" s="597"/>
      <c r="GQ12" s="597">
        <v>8761</v>
      </c>
      <c r="GR12" s="597">
        <v>20809</v>
      </c>
      <c r="GS12" s="597"/>
      <c r="GT12" s="597" t="s">
        <v>1022</v>
      </c>
      <c r="GU12" s="296">
        <v>9062</v>
      </c>
      <c r="GV12" s="296">
        <v>9846</v>
      </c>
      <c r="GW12" s="296">
        <v>12303</v>
      </c>
      <c r="GX12" s="296"/>
      <c r="GY12" s="296">
        <v>14518</v>
      </c>
      <c r="GZ12" s="298">
        <v>19531</v>
      </c>
      <c r="HA12" s="298"/>
      <c r="HB12" s="913">
        <v>-1.0700000000000001E-2</v>
      </c>
      <c r="HC12" s="296">
        <v>4019</v>
      </c>
      <c r="HD12" s="296">
        <v>8943</v>
      </c>
      <c r="HE12" s="296">
        <v>9698</v>
      </c>
      <c r="HF12" s="296">
        <v>0</v>
      </c>
      <c r="HG12" s="296">
        <v>11777</v>
      </c>
      <c r="HH12" s="304">
        <v>7873</v>
      </c>
      <c r="HI12" s="304"/>
      <c r="HJ12" s="304">
        <v>-10</v>
      </c>
      <c r="HK12" s="296">
        <v>19863</v>
      </c>
      <c r="HL12" s="296">
        <v>23492</v>
      </c>
      <c r="HM12" s="296">
        <v>21751</v>
      </c>
      <c r="HN12" s="296">
        <v>0</v>
      </c>
      <c r="HO12" s="296">
        <v>18089</v>
      </c>
      <c r="HP12" s="296">
        <v>17623</v>
      </c>
      <c r="HQ12" s="296"/>
      <c r="HR12" s="909">
        <f>HP12*100/HO12-100</f>
        <v>-2.5761512521421821</v>
      </c>
      <c r="HS12" s="298">
        <v>8543</v>
      </c>
      <c r="HT12" s="298">
        <v>5387</v>
      </c>
      <c r="HU12" s="237">
        <v>0</v>
      </c>
      <c r="HV12" s="298">
        <v>0</v>
      </c>
      <c r="HW12" s="298">
        <v>8365</v>
      </c>
      <c r="HX12" s="298">
        <v>7368</v>
      </c>
      <c r="HY12" s="298"/>
      <c r="HZ12" s="911">
        <v>-0.12</v>
      </c>
      <c r="IA12" s="296">
        <v>10630</v>
      </c>
      <c r="IB12" s="296">
        <v>11252</v>
      </c>
      <c r="IC12" s="296">
        <v>12594</v>
      </c>
      <c r="ID12" s="296">
        <v>15685</v>
      </c>
      <c r="IE12" s="296">
        <v>13057</v>
      </c>
      <c r="IF12" s="296">
        <v>10896</v>
      </c>
      <c r="IG12" s="296"/>
      <c r="IH12" s="296">
        <v>-16.600000000000001</v>
      </c>
      <c r="II12" s="778">
        <v>0</v>
      </c>
      <c r="IJ12" s="778">
        <v>0</v>
      </c>
      <c r="IK12" s="778">
        <v>0</v>
      </c>
      <c r="IL12" s="778">
        <v>0</v>
      </c>
      <c r="IM12" s="778">
        <v>0</v>
      </c>
      <c r="IN12" s="778">
        <v>0</v>
      </c>
      <c r="IO12" s="1102"/>
      <c r="IP12" s="778">
        <v>0</v>
      </c>
      <c r="IQ12" s="778">
        <v>3829</v>
      </c>
      <c r="IR12" s="778">
        <v>4177</v>
      </c>
      <c r="IS12" s="778">
        <v>3974</v>
      </c>
      <c r="IT12" s="778">
        <v>0</v>
      </c>
      <c r="IU12" s="778">
        <v>3829</v>
      </c>
      <c r="IV12" s="778">
        <v>4017</v>
      </c>
      <c r="IW12" s="1102"/>
      <c r="IX12" s="914">
        <f>IV12*100/IU12</f>
        <v>104.90989814572995</v>
      </c>
      <c r="IY12" s="778">
        <v>1842</v>
      </c>
      <c r="IZ12" s="778">
        <v>2579</v>
      </c>
      <c r="JA12" s="778">
        <v>2905</v>
      </c>
      <c r="JB12" s="778">
        <v>0</v>
      </c>
      <c r="JC12" s="778">
        <v>3368</v>
      </c>
      <c r="JD12" s="298">
        <v>3481</v>
      </c>
      <c r="JE12" s="298"/>
      <c r="JF12" s="298">
        <v>103</v>
      </c>
      <c r="JG12" s="778">
        <v>0</v>
      </c>
      <c r="JH12" s="778">
        <v>0</v>
      </c>
      <c r="JI12" s="778">
        <v>0</v>
      </c>
      <c r="JJ12" s="778">
        <v>0</v>
      </c>
      <c r="JK12" s="778">
        <v>0</v>
      </c>
      <c r="JL12" s="778">
        <v>0</v>
      </c>
      <c r="JM12" s="1102"/>
      <c r="JN12" s="778">
        <v>0</v>
      </c>
      <c r="JO12" s="296">
        <v>4632</v>
      </c>
      <c r="JP12" s="296">
        <v>3282</v>
      </c>
      <c r="JQ12" s="296">
        <v>3166</v>
      </c>
      <c r="JR12" s="296">
        <v>0</v>
      </c>
      <c r="JS12" s="296">
        <v>8697</v>
      </c>
      <c r="JT12" s="296">
        <v>11005</v>
      </c>
      <c r="JU12" s="296"/>
      <c r="JV12" s="778">
        <v>26.5</v>
      </c>
      <c r="JW12" s="599">
        <v>0</v>
      </c>
      <c r="JX12" s="599">
        <v>0</v>
      </c>
      <c r="JY12" s="915">
        <v>0</v>
      </c>
      <c r="JZ12" s="915">
        <v>0</v>
      </c>
      <c r="KA12" s="599">
        <v>0</v>
      </c>
      <c r="KB12" s="304">
        <v>5420</v>
      </c>
      <c r="KC12" s="304"/>
      <c r="KD12" s="599"/>
      <c r="KE12" s="778"/>
      <c r="KF12" s="778"/>
      <c r="KG12" s="778"/>
      <c r="KH12" s="778"/>
      <c r="KI12" s="778"/>
      <c r="KJ12" s="778"/>
      <c r="KK12" s="1102"/>
      <c r="KL12" s="778"/>
      <c r="KM12" s="600">
        <f t="shared" ref="KM12:KS12" si="0">C12+K12+S12+AA12+AI12+AQ12+AY12+BG12+BO12+BW12+CE12+CM12+CU12+DC12+DK12+DS12+EA12+EI12+EQ12+EY12+FG12+FO12+FW12++GE12+GM12+GU12+HC12+HK12+HS12+IA12+II12+IQ12+IY12+JG12+JO12+JW12</f>
        <v>227018</v>
      </c>
      <c r="KN12" s="600">
        <f t="shared" si="0"/>
        <v>253717</v>
      </c>
      <c r="KO12" s="600">
        <f t="shared" si="0"/>
        <v>237083</v>
      </c>
      <c r="KP12" s="600">
        <f t="shared" si="0"/>
        <v>73241</v>
      </c>
      <c r="KQ12" s="600">
        <f t="shared" si="0"/>
        <v>295940</v>
      </c>
      <c r="KR12" s="600">
        <f t="shared" si="0"/>
        <v>327385</v>
      </c>
      <c r="KS12" s="600">
        <f t="shared" si="0"/>
        <v>0</v>
      </c>
      <c r="KT12" s="600">
        <f>KS12-KR12</f>
        <v>-327385</v>
      </c>
    </row>
    <row r="13" spans="1:306" ht="30" x14ac:dyDescent="0.25">
      <c r="A13" s="1146"/>
      <c r="B13" s="601" t="s">
        <v>1023</v>
      </c>
      <c r="C13" s="593">
        <v>0</v>
      </c>
      <c r="D13" s="593">
        <v>0</v>
      </c>
      <c r="E13" s="593">
        <v>0</v>
      </c>
      <c r="F13" s="593">
        <v>0</v>
      </c>
      <c r="G13" s="593">
        <v>0</v>
      </c>
      <c r="H13" s="593">
        <v>0</v>
      </c>
      <c r="I13" s="593"/>
      <c r="J13" s="235">
        <v>0</v>
      </c>
      <c r="K13" s="235">
        <v>337</v>
      </c>
      <c r="L13" s="593">
        <v>327</v>
      </c>
      <c r="M13" s="593">
        <v>312</v>
      </c>
      <c r="N13" s="593">
        <v>0</v>
      </c>
      <c r="O13" s="593">
        <v>289</v>
      </c>
      <c r="P13" s="593">
        <v>828</v>
      </c>
      <c r="Q13" s="593"/>
      <c r="R13" s="235">
        <v>-0.08</v>
      </c>
      <c r="S13" s="593">
        <v>21</v>
      </c>
      <c r="T13" s="593">
        <v>334</v>
      </c>
      <c r="U13" s="593">
        <v>352</v>
      </c>
      <c r="V13" s="235">
        <v>0</v>
      </c>
      <c r="W13" s="593">
        <v>320</v>
      </c>
      <c r="X13" s="304">
        <v>258</v>
      </c>
      <c r="Y13" s="304"/>
      <c r="Z13" s="235">
        <f t="shared" ref="Z13:Z18" si="1">X13-W13</f>
        <v>-62</v>
      </c>
      <c r="AA13" s="593">
        <v>96</v>
      </c>
      <c r="AB13" s="593">
        <v>173</v>
      </c>
      <c r="AC13" s="593">
        <v>215</v>
      </c>
      <c r="AD13" s="593">
        <v>132</v>
      </c>
      <c r="AE13" s="593">
        <v>225</v>
      </c>
      <c r="AF13" s="298">
        <v>243</v>
      </c>
      <c r="AG13" s="298"/>
      <c r="AH13" s="298">
        <f t="shared" ref="AH13:AH19" si="2">AF13-AE13</f>
        <v>18</v>
      </c>
      <c r="AI13" s="594">
        <v>0</v>
      </c>
      <c r="AJ13" s="594">
        <v>0</v>
      </c>
      <c r="AK13" s="594">
        <v>0</v>
      </c>
      <c r="AL13" s="594">
        <v>0</v>
      </c>
      <c r="AM13" s="594">
        <v>0</v>
      </c>
      <c r="AN13" s="304">
        <v>0</v>
      </c>
      <c r="AO13" s="304"/>
      <c r="AP13" s="304">
        <v>0</v>
      </c>
      <c r="AQ13" s="235">
        <v>305</v>
      </c>
      <c r="AR13" s="235">
        <v>54</v>
      </c>
      <c r="AS13" s="235">
        <v>65</v>
      </c>
      <c r="AT13" s="235"/>
      <c r="AU13" s="235">
        <v>252</v>
      </c>
      <c r="AV13" s="235">
        <v>256</v>
      </c>
      <c r="AW13" s="235"/>
      <c r="AX13" s="595">
        <v>1.59</v>
      </c>
      <c r="AY13" s="593">
        <v>0</v>
      </c>
      <c r="AZ13" s="593">
        <v>0</v>
      </c>
      <c r="BA13" s="593">
        <v>0</v>
      </c>
      <c r="BB13" s="235"/>
      <c r="BC13" s="593">
        <v>0</v>
      </c>
      <c r="BD13" s="298">
        <v>0</v>
      </c>
      <c r="BE13" s="298"/>
      <c r="BF13" s="298">
        <v>0</v>
      </c>
      <c r="BG13" s="593">
        <v>52</v>
      </c>
      <c r="BH13" s="593">
        <v>237</v>
      </c>
      <c r="BI13" s="593">
        <v>135</v>
      </c>
      <c r="BJ13" s="593"/>
      <c r="BK13" s="593">
        <v>188</v>
      </c>
      <c r="BL13" s="593">
        <v>311</v>
      </c>
      <c r="BM13" s="593"/>
      <c r="BN13" s="593">
        <v>165</v>
      </c>
      <c r="BO13" s="235">
        <v>0</v>
      </c>
      <c r="BP13" s="235">
        <v>0</v>
      </c>
      <c r="BQ13" s="235">
        <v>0</v>
      </c>
      <c r="BR13" s="235">
        <v>0</v>
      </c>
      <c r="BS13" s="235">
        <v>0</v>
      </c>
      <c r="BT13" s="235">
        <v>0</v>
      </c>
      <c r="BU13" s="235"/>
      <c r="BV13" s="235">
        <v>0</v>
      </c>
      <c r="BW13" s="778">
        <v>804</v>
      </c>
      <c r="BX13" s="778">
        <v>907</v>
      </c>
      <c r="BY13" s="778">
        <v>587</v>
      </c>
      <c r="BZ13" s="778">
        <v>0</v>
      </c>
      <c r="CA13" s="778">
        <v>1192</v>
      </c>
      <c r="CB13" s="778">
        <v>982</v>
      </c>
      <c r="CC13" s="1102"/>
      <c r="CD13" s="778">
        <v>-17.62</v>
      </c>
      <c r="CE13" s="296">
        <v>218</v>
      </c>
      <c r="CF13" s="296">
        <v>446</v>
      </c>
      <c r="CG13" s="296">
        <v>552</v>
      </c>
      <c r="CH13" s="296">
        <v>0</v>
      </c>
      <c r="CI13" s="296">
        <v>488</v>
      </c>
      <c r="CJ13" s="296">
        <v>386</v>
      </c>
      <c r="CK13" s="296"/>
      <c r="CL13" s="909">
        <v>-20</v>
      </c>
      <c r="CM13" s="778">
        <v>0</v>
      </c>
      <c r="CN13" s="778">
        <v>0</v>
      </c>
      <c r="CO13" s="778">
        <v>0</v>
      </c>
      <c r="CP13" s="778"/>
      <c r="CQ13" s="778">
        <v>0</v>
      </c>
      <c r="CR13" s="296">
        <v>0</v>
      </c>
      <c r="CS13" s="296"/>
      <c r="CT13" s="296">
        <v>0</v>
      </c>
      <c r="CU13" s="296">
        <v>5</v>
      </c>
      <c r="CV13" s="296">
        <v>29</v>
      </c>
      <c r="CW13" s="296">
        <v>50</v>
      </c>
      <c r="CX13" s="296">
        <v>0</v>
      </c>
      <c r="CY13" s="296">
        <v>56</v>
      </c>
      <c r="CZ13" s="296">
        <v>38</v>
      </c>
      <c r="DA13" s="296"/>
      <c r="DB13" s="296">
        <v>-32.1</v>
      </c>
      <c r="DC13" s="296">
        <v>641</v>
      </c>
      <c r="DD13" s="296">
        <v>304</v>
      </c>
      <c r="DE13" s="296">
        <v>0</v>
      </c>
      <c r="DF13" s="296">
        <v>0</v>
      </c>
      <c r="DG13" s="296">
        <v>40</v>
      </c>
      <c r="DH13" s="296">
        <v>537</v>
      </c>
      <c r="DI13" s="296"/>
      <c r="DJ13" s="296">
        <v>0.4</v>
      </c>
      <c r="DK13" s="778">
        <v>0</v>
      </c>
      <c r="DL13" s="778">
        <v>0</v>
      </c>
      <c r="DM13" s="778">
        <v>0</v>
      </c>
      <c r="DN13" s="778">
        <v>0</v>
      </c>
      <c r="DO13" s="778">
        <v>0</v>
      </c>
      <c r="DP13" s="778">
        <v>0</v>
      </c>
      <c r="DQ13" s="1102"/>
      <c r="DR13" s="778">
        <v>0</v>
      </c>
      <c r="DS13" s="778">
        <v>17</v>
      </c>
      <c r="DT13" s="778">
        <v>45</v>
      </c>
      <c r="DU13" s="778">
        <v>5</v>
      </c>
      <c r="DV13" s="778">
        <v>0</v>
      </c>
      <c r="DW13" s="778">
        <v>48</v>
      </c>
      <c r="DX13" s="298">
        <v>27</v>
      </c>
      <c r="DY13" s="298"/>
      <c r="DZ13" s="910">
        <v>-0.4375</v>
      </c>
      <c r="EA13" s="296">
        <v>65</v>
      </c>
      <c r="EB13" s="296">
        <v>117</v>
      </c>
      <c r="EC13" s="296">
        <v>106</v>
      </c>
      <c r="ED13" s="296">
        <v>126</v>
      </c>
      <c r="EE13" s="296">
        <v>85</v>
      </c>
      <c r="EF13" s="296">
        <v>102</v>
      </c>
      <c r="EG13" s="296"/>
      <c r="EH13" s="296">
        <v>16.600000000000001</v>
      </c>
      <c r="EI13" s="296">
        <v>0</v>
      </c>
      <c r="EJ13" s="296">
        <v>0</v>
      </c>
      <c r="EK13" s="296">
        <v>0</v>
      </c>
      <c r="EL13" s="296">
        <v>0</v>
      </c>
      <c r="EM13" s="296">
        <v>0</v>
      </c>
      <c r="EN13" s="296">
        <v>0</v>
      </c>
      <c r="EO13" s="296"/>
      <c r="EP13" s="296"/>
      <c r="EQ13" s="778">
        <v>612</v>
      </c>
      <c r="ER13" s="778">
        <v>584</v>
      </c>
      <c r="ES13" s="778">
        <v>532</v>
      </c>
      <c r="ET13" s="778">
        <v>790</v>
      </c>
      <c r="EU13" s="778">
        <v>672</v>
      </c>
      <c r="EV13" s="298">
        <v>627</v>
      </c>
      <c r="EW13" s="298"/>
      <c r="EX13" s="298">
        <v>-6.7</v>
      </c>
      <c r="EY13" s="296">
        <v>2701</v>
      </c>
      <c r="EZ13" s="296">
        <v>372</v>
      </c>
      <c r="FA13" s="296">
        <v>2701</v>
      </c>
      <c r="FB13" s="296">
        <v>2653</v>
      </c>
      <c r="FC13" s="296">
        <v>775</v>
      </c>
      <c r="FD13" s="298">
        <v>1427</v>
      </c>
      <c r="FE13" s="298"/>
      <c r="FF13" s="911">
        <v>1.84</v>
      </c>
      <c r="FG13" s="296">
        <v>139</v>
      </c>
      <c r="FH13" s="296">
        <v>173</v>
      </c>
      <c r="FI13" s="296">
        <v>650</v>
      </c>
      <c r="FJ13" s="296">
        <v>0</v>
      </c>
      <c r="FK13" s="296">
        <v>794</v>
      </c>
      <c r="FL13" s="298">
        <v>164</v>
      </c>
      <c r="FM13" s="298"/>
      <c r="FN13" s="298">
        <v>-79.3</v>
      </c>
      <c r="FO13" s="778">
        <v>20</v>
      </c>
      <c r="FP13" s="778">
        <v>25</v>
      </c>
      <c r="FQ13" s="778">
        <v>18</v>
      </c>
      <c r="FR13" s="778">
        <v>0</v>
      </c>
      <c r="FS13" s="778">
        <v>19</v>
      </c>
      <c r="FT13" s="778">
        <v>19</v>
      </c>
      <c r="FU13" s="1102"/>
      <c r="FV13" s="778">
        <v>0</v>
      </c>
      <c r="FW13" s="296">
        <v>0</v>
      </c>
      <c r="FX13" s="296">
        <v>0</v>
      </c>
      <c r="FY13" s="296">
        <v>0</v>
      </c>
      <c r="FZ13" s="296">
        <v>0</v>
      </c>
      <c r="GA13" s="296">
        <v>0</v>
      </c>
      <c r="GB13" s="553">
        <v>0</v>
      </c>
      <c r="GC13" s="553"/>
      <c r="GD13" s="916" t="s">
        <v>11</v>
      </c>
      <c r="GE13" s="778">
        <v>0</v>
      </c>
      <c r="GF13" s="778">
        <v>0</v>
      </c>
      <c r="GG13" s="778">
        <v>0</v>
      </c>
      <c r="GH13" s="778">
        <v>0</v>
      </c>
      <c r="GI13" s="778">
        <v>0</v>
      </c>
      <c r="GJ13" s="778">
        <v>0</v>
      </c>
      <c r="GK13" s="1102"/>
      <c r="GL13" s="778">
        <v>0</v>
      </c>
      <c r="GM13" s="597">
        <v>0</v>
      </c>
      <c r="GN13" s="597">
        <v>0</v>
      </c>
      <c r="GO13" s="597">
        <v>0</v>
      </c>
      <c r="GP13" s="597"/>
      <c r="GQ13" s="597">
        <v>0</v>
      </c>
      <c r="GR13" s="597">
        <v>0</v>
      </c>
      <c r="GS13" s="597"/>
      <c r="GT13" s="597">
        <v>0</v>
      </c>
      <c r="GU13" s="296">
        <v>0</v>
      </c>
      <c r="GV13" s="296">
        <v>0</v>
      </c>
      <c r="GW13" s="296">
        <v>0</v>
      </c>
      <c r="GX13" s="296"/>
      <c r="GY13" s="296">
        <v>0</v>
      </c>
      <c r="GZ13" s="298">
        <v>0</v>
      </c>
      <c r="HA13" s="298"/>
      <c r="HB13" s="917" t="s">
        <v>187</v>
      </c>
      <c r="HC13" s="296">
        <v>0</v>
      </c>
      <c r="HD13" s="296">
        <v>0</v>
      </c>
      <c r="HE13" s="296">
        <v>0</v>
      </c>
      <c r="HF13" s="296">
        <v>0</v>
      </c>
      <c r="HG13" s="296">
        <v>0</v>
      </c>
      <c r="HH13" s="296">
        <v>0</v>
      </c>
      <c r="HI13" s="296"/>
      <c r="HJ13" s="296">
        <v>0</v>
      </c>
      <c r="HK13" s="296">
        <v>0</v>
      </c>
      <c r="HL13" s="296">
        <v>0</v>
      </c>
      <c r="HM13" s="296">
        <v>0</v>
      </c>
      <c r="HN13" s="296">
        <v>0</v>
      </c>
      <c r="HO13" s="296">
        <v>0</v>
      </c>
      <c r="HP13" s="296">
        <v>0</v>
      </c>
      <c r="HQ13" s="296"/>
      <c r="HR13" s="909" t="s">
        <v>187</v>
      </c>
      <c r="HS13" s="298">
        <v>0</v>
      </c>
      <c r="HT13" s="298">
        <v>0</v>
      </c>
      <c r="HU13" s="237">
        <v>0</v>
      </c>
      <c r="HV13" s="298"/>
      <c r="HW13" s="298">
        <v>0</v>
      </c>
      <c r="HX13" s="298">
        <v>0</v>
      </c>
      <c r="HY13" s="298"/>
      <c r="HZ13" s="298">
        <v>0</v>
      </c>
      <c r="IA13" s="296">
        <v>198</v>
      </c>
      <c r="IB13" s="296">
        <v>162</v>
      </c>
      <c r="IC13" s="296">
        <v>219</v>
      </c>
      <c r="ID13" s="296">
        <v>382</v>
      </c>
      <c r="IE13" s="296">
        <v>241</v>
      </c>
      <c r="IF13" s="296">
        <v>113</v>
      </c>
      <c r="IG13" s="296"/>
      <c r="IH13" s="296">
        <v>-53.1</v>
      </c>
      <c r="II13" s="778">
        <v>0</v>
      </c>
      <c r="IJ13" s="778">
        <v>0</v>
      </c>
      <c r="IK13" s="778">
        <v>0</v>
      </c>
      <c r="IL13" s="778">
        <v>0</v>
      </c>
      <c r="IM13" s="778">
        <v>0</v>
      </c>
      <c r="IN13" s="778">
        <v>0</v>
      </c>
      <c r="IO13" s="1102"/>
      <c r="IP13" s="778">
        <v>0</v>
      </c>
      <c r="IQ13" s="778">
        <v>334</v>
      </c>
      <c r="IR13" s="778">
        <v>147</v>
      </c>
      <c r="IS13" s="778">
        <v>292</v>
      </c>
      <c r="IT13" s="778">
        <v>0</v>
      </c>
      <c r="IU13" s="778">
        <v>334</v>
      </c>
      <c r="IV13" s="778">
        <v>359</v>
      </c>
      <c r="IW13" s="1102"/>
      <c r="IX13" s="914">
        <f>IV13*100/IU13</f>
        <v>107.48502994011976</v>
      </c>
      <c r="IY13" s="778">
        <v>1801</v>
      </c>
      <c r="IZ13" s="778">
        <v>2574</v>
      </c>
      <c r="JA13" s="778">
        <v>2742</v>
      </c>
      <c r="JB13" s="778">
        <v>0</v>
      </c>
      <c r="JC13" s="778">
        <v>3151</v>
      </c>
      <c r="JD13" s="298">
        <v>3458</v>
      </c>
      <c r="JE13" s="298"/>
      <c r="JF13" s="298">
        <v>110</v>
      </c>
      <c r="JG13" s="778">
        <v>0</v>
      </c>
      <c r="JH13" s="778">
        <v>0</v>
      </c>
      <c r="JI13" s="778">
        <v>0</v>
      </c>
      <c r="JJ13" s="778">
        <v>0</v>
      </c>
      <c r="JK13" s="778">
        <v>0</v>
      </c>
      <c r="JL13" s="778">
        <v>0</v>
      </c>
      <c r="JM13" s="1102"/>
      <c r="JN13" s="778">
        <v>0</v>
      </c>
      <c r="JO13" s="296">
        <v>0</v>
      </c>
      <c r="JP13" s="296">
        <v>0</v>
      </c>
      <c r="JQ13" s="296">
        <v>0</v>
      </c>
      <c r="JR13" s="296">
        <v>0</v>
      </c>
      <c r="JS13" s="296">
        <v>0</v>
      </c>
      <c r="JT13" s="296">
        <v>0</v>
      </c>
      <c r="JU13" s="296"/>
      <c r="JV13" s="778">
        <v>0</v>
      </c>
      <c r="JW13" s="599">
        <v>1338</v>
      </c>
      <c r="JX13" s="599">
        <v>1194</v>
      </c>
      <c r="JY13" s="915">
        <v>1244</v>
      </c>
      <c r="JZ13" s="915">
        <v>1230</v>
      </c>
      <c r="KA13" s="599">
        <v>1493</v>
      </c>
      <c r="KB13" s="304">
        <v>5315</v>
      </c>
      <c r="KC13" s="304"/>
      <c r="KD13" s="599"/>
      <c r="KE13" s="778"/>
      <c r="KF13" s="778"/>
      <c r="KG13" s="778"/>
      <c r="KH13" s="778"/>
      <c r="KI13" s="778"/>
      <c r="KJ13" s="778"/>
      <c r="KK13" s="1102"/>
      <c r="KL13" s="778"/>
      <c r="KM13" s="600">
        <f t="shared" ref="KM13:KM19" si="3">C13+K13+S13+AA13+AI13+AQ13+AY13+BG13+BO13+BW13+CE13+CM13+CU13+DC13+DK13+DS13+EA13+EI13+EQ13+EY13+FG13+FO13+FW13++GE13+GM13+GU13+HC13+HK13+HS13+IA13+II13+IQ13+IY13+JG13+JO13+JW13</f>
        <v>9704</v>
      </c>
      <c r="KN13" s="600">
        <f t="shared" ref="KN13:KN19" si="4">D13+L13+T13+AB13+AJ13+AR13+AZ13+BH13+BP13+BX13+CF13+CN13+CV13+DD13+DL13+DT13+EB13+EJ13+ER13+EZ13+FH13+FP13+FX13++GF13+GN13+GV13+HD13+HL13+HT13+IB13+IJ13+IR13+IZ13+JH13+JP13+JX13</f>
        <v>8204</v>
      </c>
      <c r="KO13" s="600">
        <f t="shared" ref="KO13:KO19" si="5">E13+M13+U13+AC13+AK13+AS13+BA13+BI13+BQ13+BY13+CG13+CO13+CW13+DE13+DM13+DU13+EC13+EK13+ES13+FA13+FI13+FQ13+FY13++GG13+GO13+GW13+HE13+HM13+HU13+IC13+IK13+IS13+JA13+JI13+JQ13+JY13</f>
        <v>10777</v>
      </c>
      <c r="KP13" s="600">
        <f t="shared" ref="KP13:KP18" si="6">F13+N13+V13+AD13+AL13+AT13+BB13+BJ13+BR13+BZ13+CH13+CP13+CX13+DF13+DN13+DV13+ED13+EL13+ET13+FB13+FJ13+FR13+FZ13++GH13+GP13+GX13+HF13+HN13+HV13+ID13+IL13+IT13+JB13+JJ13+JR13+JZ13</f>
        <v>5313</v>
      </c>
      <c r="KQ13" s="600">
        <f t="shared" ref="KQ13:KQ19" si="7">G13+O13+W13+AE13+AM13+AU13+BC13+BK13+BS13+CA13+CI13+CQ13+CY13+DG13+DO13+DW13+EE13+EM13+EU13+FC13+FK13+FS13+GA13++GI13+GQ13+GY13+HG13+HO13+HW13+IE13+IM13+IU13+JC13+JK13+JS13+KA13</f>
        <v>10662</v>
      </c>
      <c r="KR13" s="600">
        <f t="shared" ref="KR13:KS18" si="8">H13+P13+X13+AF13+AN13+AV13+BD13+BL13+BT13+CB13+CJ13+CR13+CZ13+DH13+DP13+DX13+EF13+EN13+EV13+FD13+FL13+FT13+GB13++GJ13+GR13+GZ13+HH13+HP13+HX13+IF13+IN13+IV13+JD13+JL13+JT13+KB13</f>
        <v>15450</v>
      </c>
      <c r="KS13" s="600">
        <f t="shared" si="8"/>
        <v>0</v>
      </c>
      <c r="KT13" s="600">
        <f t="shared" ref="KT13:KT19" si="9">KS13-KR13</f>
        <v>-15450</v>
      </c>
    </row>
    <row r="14" spans="1:306" ht="26.25" x14ac:dyDescent="0.25">
      <c r="A14" s="1146">
        <v>2</v>
      </c>
      <c r="B14" s="601" t="s">
        <v>1024</v>
      </c>
      <c r="C14" s="593">
        <v>1169</v>
      </c>
      <c r="D14" s="593">
        <v>1291</v>
      </c>
      <c r="E14" s="593">
        <v>1386</v>
      </c>
      <c r="F14" s="593">
        <v>2040</v>
      </c>
      <c r="G14" s="593">
        <v>2056</v>
      </c>
      <c r="H14" s="593">
        <v>4879</v>
      </c>
      <c r="I14" s="593"/>
      <c r="J14" s="235">
        <v>2823</v>
      </c>
      <c r="K14" s="235">
        <v>1523</v>
      </c>
      <c r="L14" s="593">
        <v>1811</v>
      </c>
      <c r="M14" s="593">
        <v>1708</v>
      </c>
      <c r="N14" s="593">
        <v>0</v>
      </c>
      <c r="O14" s="593">
        <v>1697</v>
      </c>
      <c r="P14" s="593">
        <v>1788</v>
      </c>
      <c r="Q14" s="593"/>
      <c r="R14" s="235">
        <v>0</v>
      </c>
      <c r="S14" s="918">
        <v>0</v>
      </c>
      <c r="T14" s="918">
        <v>0</v>
      </c>
      <c r="U14" s="918">
        <v>0</v>
      </c>
      <c r="V14" s="918">
        <v>0</v>
      </c>
      <c r="W14" s="918">
        <v>0</v>
      </c>
      <c r="X14" s="304">
        <v>1660</v>
      </c>
      <c r="Y14" s="304"/>
      <c r="Z14" s="235">
        <f t="shared" si="1"/>
        <v>1660</v>
      </c>
      <c r="AA14" s="593">
        <v>1450</v>
      </c>
      <c r="AB14" s="593">
        <v>2026</v>
      </c>
      <c r="AC14" s="593">
        <v>1992</v>
      </c>
      <c r="AD14" s="593">
        <v>2041</v>
      </c>
      <c r="AE14" s="593">
        <v>2019</v>
      </c>
      <c r="AF14" s="298">
        <v>2105</v>
      </c>
      <c r="AG14" s="298"/>
      <c r="AH14" s="298">
        <f t="shared" si="2"/>
        <v>86</v>
      </c>
      <c r="AI14" s="594">
        <v>2872</v>
      </c>
      <c r="AJ14" s="594">
        <v>3173</v>
      </c>
      <c r="AK14" s="594">
        <v>3799</v>
      </c>
      <c r="AL14" s="594">
        <v>2909</v>
      </c>
      <c r="AM14" s="594">
        <v>4450</v>
      </c>
      <c r="AN14" s="304">
        <v>3560</v>
      </c>
      <c r="AO14" s="304"/>
      <c r="AP14" s="304">
        <v>80</v>
      </c>
      <c r="AQ14" s="235">
        <v>3266</v>
      </c>
      <c r="AR14" s="235">
        <v>2731</v>
      </c>
      <c r="AS14" s="235">
        <v>2783</v>
      </c>
      <c r="AT14" s="235"/>
      <c r="AU14" s="235">
        <v>4458</v>
      </c>
      <c r="AV14" s="235">
        <v>4532</v>
      </c>
      <c r="AW14" s="235"/>
      <c r="AX14" s="595">
        <v>1.66</v>
      </c>
      <c r="AY14" s="593">
        <v>2548</v>
      </c>
      <c r="AZ14" s="593">
        <v>2340</v>
      </c>
      <c r="BA14" s="593">
        <v>5069</v>
      </c>
      <c r="BB14" s="235"/>
      <c r="BC14" s="593">
        <v>6242</v>
      </c>
      <c r="BD14" s="298">
        <v>5243</v>
      </c>
      <c r="BE14" s="298"/>
      <c r="BF14" s="298">
        <v>30.4</v>
      </c>
      <c r="BG14" s="593">
        <v>377</v>
      </c>
      <c r="BH14" s="593">
        <v>3955</v>
      </c>
      <c r="BI14" s="593">
        <v>1521</v>
      </c>
      <c r="BJ14" s="593"/>
      <c r="BK14" s="593">
        <v>2652</v>
      </c>
      <c r="BL14" s="593">
        <v>6108</v>
      </c>
      <c r="BM14" s="593"/>
      <c r="BN14" s="593">
        <v>230</v>
      </c>
      <c r="BO14" s="235">
        <v>0</v>
      </c>
      <c r="BP14" s="235">
        <v>0</v>
      </c>
      <c r="BQ14" s="235">
        <v>1798</v>
      </c>
      <c r="BR14" s="235">
        <v>0</v>
      </c>
      <c r="BS14" s="235">
        <v>2296</v>
      </c>
      <c r="BT14" s="235">
        <v>7633</v>
      </c>
      <c r="BU14" s="235"/>
      <c r="BV14" s="235">
        <v>81.2</v>
      </c>
      <c r="BW14" s="778">
        <v>0</v>
      </c>
      <c r="BX14" s="778">
        <v>0</v>
      </c>
      <c r="BY14" s="778">
        <v>0</v>
      </c>
      <c r="BZ14" s="778">
        <v>0</v>
      </c>
      <c r="CA14" s="778">
        <v>0</v>
      </c>
      <c r="CB14" s="778">
        <v>0</v>
      </c>
      <c r="CC14" s="1102"/>
      <c r="CD14" s="778">
        <v>0</v>
      </c>
      <c r="CE14" s="296">
        <v>11034</v>
      </c>
      <c r="CF14" s="296">
        <v>10653</v>
      </c>
      <c r="CG14" s="296">
        <v>12045</v>
      </c>
      <c r="CH14" s="296">
        <v>0</v>
      </c>
      <c r="CI14" s="296">
        <v>11757</v>
      </c>
      <c r="CJ14" s="296">
        <v>15143</v>
      </c>
      <c r="CK14" s="296"/>
      <c r="CL14" s="909">
        <v>28</v>
      </c>
      <c r="CM14" s="778">
        <v>0</v>
      </c>
      <c r="CN14" s="778">
        <v>0</v>
      </c>
      <c r="CO14" s="778">
        <v>0</v>
      </c>
      <c r="CP14" s="778"/>
      <c r="CQ14" s="778">
        <v>0</v>
      </c>
      <c r="CR14" s="296">
        <v>0</v>
      </c>
      <c r="CS14" s="296"/>
      <c r="CT14" s="296">
        <v>0</v>
      </c>
      <c r="CU14" s="296">
        <v>8575</v>
      </c>
      <c r="CV14" s="296">
        <v>8640</v>
      </c>
      <c r="CW14" s="296">
        <v>12876</v>
      </c>
      <c r="CX14" s="296">
        <v>0</v>
      </c>
      <c r="CY14" s="296">
        <v>9484</v>
      </c>
      <c r="CZ14" s="296">
        <v>9608</v>
      </c>
      <c r="DA14" s="296"/>
      <c r="DB14" s="296">
        <v>1.3</v>
      </c>
      <c r="DC14" s="296">
        <v>3402</v>
      </c>
      <c r="DD14" s="296">
        <v>3105</v>
      </c>
      <c r="DE14" s="296">
        <v>0</v>
      </c>
      <c r="DF14" s="296">
        <v>0</v>
      </c>
      <c r="DG14" s="296">
        <v>347</v>
      </c>
      <c r="DH14" s="296">
        <v>2760</v>
      </c>
      <c r="DI14" s="296"/>
      <c r="DJ14" s="296" t="s">
        <v>11</v>
      </c>
      <c r="DK14" s="778">
        <v>0</v>
      </c>
      <c r="DL14" s="778">
        <v>0</v>
      </c>
      <c r="DM14" s="778">
        <v>0</v>
      </c>
      <c r="DN14" s="778">
        <v>0</v>
      </c>
      <c r="DO14" s="778">
        <v>0</v>
      </c>
      <c r="DP14" s="778">
        <v>0</v>
      </c>
      <c r="DQ14" s="1102"/>
      <c r="DR14" s="778">
        <v>0</v>
      </c>
      <c r="DS14" s="778">
        <v>545</v>
      </c>
      <c r="DT14" s="778">
        <v>489</v>
      </c>
      <c r="DU14" s="778">
        <v>78</v>
      </c>
      <c r="DV14" s="778">
        <v>0</v>
      </c>
      <c r="DW14" s="778">
        <v>259</v>
      </c>
      <c r="DX14" s="298">
        <v>373</v>
      </c>
      <c r="DY14" s="298"/>
      <c r="DZ14" s="910">
        <v>0.44009999999999999</v>
      </c>
      <c r="EA14" s="296">
        <v>10790</v>
      </c>
      <c r="EB14" s="296">
        <v>14579</v>
      </c>
      <c r="EC14" s="296">
        <v>11270</v>
      </c>
      <c r="ED14" s="296">
        <v>8824</v>
      </c>
      <c r="EE14" s="296">
        <v>11175</v>
      </c>
      <c r="EF14" s="296">
        <v>15510</v>
      </c>
      <c r="EG14" s="296"/>
      <c r="EH14" s="296">
        <v>27.9</v>
      </c>
      <c r="EI14" s="296">
        <v>0</v>
      </c>
      <c r="EJ14" s="296">
        <v>0</v>
      </c>
      <c r="EK14" s="296">
        <v>0</v>
      </c>
      <c r="EL14" s="296">
        <v>0</v>
      </c>
      <c r="EM14" s="296">
        <v>0</v>
      </c>
      <c r="EN14" s="296">
        <v>0</v>
      </c>
      <c r="EO14" s="296"/>
      <c r="EP14" s="296"/>
      <c r="EQ14" s="778">
        <v>4254</v>
      </c>
      <c r="ER14" s="778">
        <v>4008</v>
      </c>
      <c r="ES14" s="778">
        <v>2347</v>
      </c>
      <c r="ET14" s="778">
        <v>2817</v>
      </c>
      <c r="EU14" s="778">
        <v>4393</v>
      </c>
      <c r="EV14" s="298">
        <v>4945</v>
      </c>
      <c r="EW14" s="298"/>
      <c r="EX14" s="298">
        <v>12.4</v>
      </c>
      <c r="EY14" s="296">
        <v>4543</v>
      </c>
      <c r="EZ14" s="296">
        <v>3552</v>
      </c>
      <c r="FA14" s="296">
        <v>4151</v>
      </c>
      <c r="FB14" s="296">
        <v>5690</v>
      </c>
      <c r="FC14" s="296">
        <v>5165</v>
      </c>
      <c r="FD14" s="298">
        <v>5190</v>
      </c>
      <c r="FE14" s="298"/>
      <c r="FF14" s="911">
        <v>1.0049999999999999</v>
      </c>
      <c r="FG14" s="296">
        <v>1346</v>
      </c>
      <c r="FH14" s="296">
        <v>3036</v>
      </c>
      <c r="FI14" s="296">
        <v>3859</v>
      </c>
      <c r="FJ14" s="296">
        <v>0</v>
      </c>
      <c r="FK14" s="296">
        <v>3442</v>
      </c>
      <c r="FL14" s="298">
        <v>203</v>
      </c>
      <c r="FM14" s="298"/>
      <c r="FN14" s="298">
        <v>-94.1</v>
      </c>
      <c r="FO14" s="778">
        <v>3220</v>
      </c>
      <c r="FP14" s="778">
        <v>3553</v>
      </c>
      <c r="FQ14" s="778">
        <v>3337</v>
      </c>
      <c r="FR14" s="778">
        <v>0</v>
      </c>
      <c r="FS14" s="778">
        <v>3432</v>
      </c>
      <c r="FT14" s="778">
        <v>3422</v>
      </c>
      <c r="FU14" s="1102"/>
      <c r="FV14" s="778">
        <v>-0.28999999999999998</v>
      </c>
      <c r="FW14" s="296">
        <v>3778</v>
      </c>
      <c r="FX14" s="296">
        <v>4635</v>
      </c>
      <c r="FY14" s="296">
        <v>4568</v>
      </c>
      <c r="FZ14" s="296">
        <v>0</v>
      </c>
      <c r="GA14" s="296">
        <v>4117</v>
      </c>
      <c r="GB14" s="553">
        <v>4752</v>
      </c>
      <c r="GC14" s="553"/>
      <c r="GD14" s="912">
        <v>0.154</v>
      </c>
      <c r="GE14" s="778">
        <v>4040</v>
      </c>
      <c r="GF14" s="778">
        <v>3847</v>
      </c>
      <c r="GG14" s="778">
        <v>5108</v>
      </c>
      <c r="GH14" s="778">
        <v>0</v>
      </c>
      <c r="GI14" s="778">
        <v>7408</v>
      </c>
      <c r="GJ14" s="778">
        <v>6900</v>
      </c>
      <c r="GK14" s="1102"/>
      <c r="GL14" s="778">
        <v>-6.7</v>
      </c>
      <c r="GM14" s="597">
        <v>11929</v>
      </c>
      <c r="GN14" s="597">
        <v>14058</v>
      </c>
      <c r="GO14" s="597">
        <v>5752</v>
      </c>
      <c r="GP14" s="597"/>
      <c r="GQ14" s="597">
        <v>8761</v>
      </c>
      <c r="GR14" s="597">
        <v>13740</v>
      </c>
      <c r="GS14" s="597"/>
      <c r="GT14" s="597" t="s">
        <v>1025</v>
      </c>
      <c r="GU14" s="296">
        <v>9062</v>
      </c>
      <c r="GV14" s="296">
        <v>9846</v>
      </c>
      <c r="GW14" s="296">
        <v>12518</v>
      </c>
      <c r="GX14" s="296"/>
      <c r="GY14" s="296">
        <v>14518</v>
      </c>
      <c r="GZ14" s="298">
        <v>14364</v>
      </c>
      <c r="HA14" s="298"/>
      <c r="HB14" s="913">
        <v>-1.0700000000000001E-2</v>
      </c>
      <c r="HC14" s="296">
        <v>2788</v>
      </c>
      <c r="HD14" s="296">
        <v>6779</v>
      </c>
      <c r="HE14" s="296">
        <v>7361</v>
      </c>
      <c r="HF14" s="296">
        <v>0</v>
      </c>
      <c r="HG14" s="296">
        <v>9198</v>
      </c>
      <c r="HH14" s="304">
        <v>5579</v>
      </c>
      <c r="HI14" s="304"/>
      <c r="HJ14" s="304">
        <v>-15</v>
      </c>
      <c r="HK14" s="296">
        <v>4103</v>
      </c>
      <c r="HL14" s="296">
        <v>5238</v>
      </c>
      <c r="HM14" s="296">
        <v>5285</v>
      </c>
      <c r="HN14" s="296">
        <v>0</v>
      </c>
      <c r="HO14" s="296">
        <v>6586</v>
      </c>
      <c r="HP14" s="296">
        <v>4991</v>
      </c>
      <c r="HQ14" s="296"/>
      <c r="HR14" s="909">
        <f t="shared" ref="HR14:HR18" si="10">HP14*100/HO14-100</f>
        <v>-24.218038262982077</v>
      </c>
      <c r="HS14" s="298">
        <v>0</v>
      </c>
      <c r="HT14" s="298">
        <v>0</v>
      </c>
      <c r="HU14" s="237">
        <v>0</v>
      </c>
      <c r="HV14" s="298"/>
      <c r="HW14" s="298">
        <v>0</v>
      </c>
      <c r="HX14" s="298">
        <v>0</v>
      </c>
      <c r="HY14" s="298"/>
      <c r="HZ14" s="298">
        <v>0</v>
      </c>
      <c r="IA14" s="296">
        <v>8972</v>
      </c>
      <c r="IB14" s="296">
        <v>8650</v>
      </c>
      <c r="IC14" s="296">
        <v>9625</v>
      </c>
      <c r="ID14" s="296">
        <v>13482</v>
      </c>
      <c r="IE14" s="296">
        <v>9643</v>
      </c>
      <c r="IF14" s="296">
        <v>7961</v>
      </c>
      <c r="IG14" s="296"/>
      <c r="IH14" s="296">
        <v>-17.399999999999999</v>
      </c>
      <c r="II14" s="778">
        <v>0</v>
      </c>
      <c r="IJ14" s="778">
        <v>0</v>
      </c>
      <c r="IK14" s="778">
        <v>0</v>
      </c>
      <c r="IL14" s="778">
        <v>0</v>
      </c>
      <c r="IM14" s="778">
        <v>0</v>
      </c>
      <c r="IN14" s="778">
        <v>0</v>
      </c>
      <c r="IO14" s="1102"/>
      <c r="IP14" s="778">
        <v>0</v>
      </c>
      <c r="IQ14" s="778">
        <v>1403</v>
      </c>
      <c r="IR14" s="778">
        <v>1377</v>
      </c>
      <c r="IS14" s="778">
        <v>1454</v>
      </c>
      <c r="IT14" s="778">
        <v>0</v>
      </c>
      <c r="IU14" s="778">
        <v>1403</v>
      </c>
      <c r="IV14" s="778">
        <v>2663</v>
      </c>
      <c r="IW14" s="1102"/>
      <c r="IX14" s="914">
        <f t="shared" ref="IX14:IX19" si="11">IV14*100/IU14</f>
        <v>189.80755523877406</v>
      </c>
      <c r="IY14" s="778">
        <v>1789</v>
      </c>
      <c r="IZ14" s="778">
        <v>2469</v>
      </c>
      <c r="JA14" s="778">
        <v>2099</v>
      </c>
      <c r="JB14" s="778">
        <v>0</v>
      </c>
      <c r="JC14" s="778">
        <v>2220</v>
      </c>
      <c r="JD14" s="298">
        <v>2824</v>
      </c>
      <c r="JE14" s="298"/>
      <c r="JF14" s="298">
        <v>141</v>
      </c>
      <c r="JG14" s="778">
        <v>0</v>
      </c>
      <c r="JH14" s="778">
        <v>0</v>
      </c>
      <c r="JI14" s="778">
        <v>0</v>
      </c>
      <c r="JJ14" s="778">
        <v>0</v>
      </c>
      <c r="JK14" s="778">
        <v>0</v>
      </c>
      <c r="JL14" s="778">
        <v>0</v>
      </c>
      <c r="JM14" s="1102"/>
      <c r="JN14" s="778">
        <v>0</v>
      </c>
      <c r="JO14" s="296">
        <v>3501</v>
      </c>
      <c r="JP14" s="296">
        <v>884</v>
      </c>
      <c r="JQ14" s="296">
        <v>3166</v>
      </c>
      <c r="JR14" s="296">
        <v>0</v>
      </c>
      <c r="JS14" s="296">
        <v>5753</v>
      </c>
      <c r="JT14" s="296">
        <v>3285</v>
      </c>
      <c r="JU14" s="296"/>
      <c r="JV14" s="778">
        <v>42.7</v>
      </c>
      <c r="JW14" s="599">
        <v>2031</v>
      </c>
      <c r="JX14" s="599">
        <v>2370</v>
      </c>
      <c r="JY14" s="915">
        <v>2502</v>
      </c>
      <c r="JZ14" s="915">
        <v>2619</v>
      </c>
      <c r="KA14" s="599">
        <v>2571</v>
      </c>
      <c r="KB14" s="304">
        <v>912</v>
      </c>
      <c r="KC14" s="304"/>
      <c r="KD14" s="599"/>
      <c r="KE14" s="778"/>
      <c r="KF14" s="778"/>
      <c r="KG14" s="778"/>
      <c r="KH14" s="778"/>
      <c r="KI14" s="778"/>
      <c r="KJ14" s="778"/>
      <c r="KK14" s="1102"/>
      <c r="KL14" s="778"/>
      <c r="KM14" s="600">
        <f t="shared" si="3"/>
        <v>114310</v>
      </c>
      <c r="KN14" s="600">
        <f t="shared" si="4"/>
        <v>129095</v>
      </c>
      <c r="KO14" s="600">
        <f t="shared" si="5"/>
        <v>129457</v>
      </c>
      <c r="KP14" s="600">
        <f t="shared" si="6"/>
        <v>40422</v>
      </c>
      <c r="KQ14" s="600">
        <f t="shared" si="7"/>
        <v>147502</v>
      </c>
      <c r="KR14" s="600">
        <f t="shared" si="8"/>
        <v>162633</v>
      </c>
      <c r="KS14" s="600">
        <f t="shared" si="8"/>
        <v>0</v>
      </c>
      <c r="KT14" s="600">
        <f t="shared" si="9"/>
        <v>-162633</v>
      </c>
    </row>
    <row r="15" spans="1:306" ht="26.25" x14ac:dyDescent="0.25">
      <c r="A15" s="1146">
        <v>3</v>
      </c>
      <c r="B15" s="601" t="s">
        <v>1026</v>
      </c>
      <c r="C15" s="593">
        <v>0</v>
      </c>
      <c r="D15" s="593">
        <v>38</v>
      </c>
      <c r="E15" s="593">
        <v>62</v>
      </c>
      <c r="F15" s="593">
        <v>38</v>
      </c>
      <c r="G15" s="593">
        <v>260</v>
      </c>
      <c r="H15" s="593">
        <v>794</v>
      </c>
      <c r="I15" s="593"/>
      <c r="J15" s="235">
        <v>534</v>
      </c>
      <c r="K15" s="235">
        <v>185</v>
      </c>
      <c r="L15" s="593">
        <v>183</v>
      </c>
      <c r="M15" s="593">
        <v>187</v>
      </c>
      <c r="N15" s="593">
        <v>0</v>
      </c>
      <c r="O15" s="593">
        <v>199</v>
      </c>
      <c r="P15" s="593">
        <v>789</v>
      </c>
      <c r="Q15" s="593"/>
      <c r="R15" s="235">
        <v>0.06</v>
      </c>
      <c r="S15" s="918">
        <v>0</v>
      </c>
      <c r="T15" s="918">
        <v>0</v>
      </c>
      <c r="U15" s="918">
        <v>0</v>
      </c>
      <c r="V15" s="918">
        <v>0</v>
      </c>
      <c r="W15" s="918">
        <v>0</v>
      </c>
      <c r="X15" s="304">
        <v>138</v>
      </c>
      <c r="Y15" s="304"/>
      <c r="Z15" s="235">
        <f t="shared" si="1"/>
        <v>138</v>
      </c>
      <c r="AA15" s="593">
        <v>104</v>
      </c>
      <c r="AB15" s="593">
        <v>172</v>
      </c>
      <c r="AC15" s="593">
        <v>156</v>
      </c>
      <c r="AD15" s="593">
        <v>263</v>
      </c>
      <c r="AE15" s="593">
        <v>268</v>
      </c>
      <c r="AF15" s="298">
        <v>475</v>
      </c>
      <c r="AG15" s="298"/>
      <c r="AH15" s="298">
        <f t="shared" si="2"/>
        <v>207</v>
      </c>
      <c r="AI15" s="594">
        <v>397</v>
      </c>
      <c r="AJ15" s="594">
        <v>616</v>
      </c>
      <c r="AK15" s="594">
        <v>494</v>
      </c>
      <c r="AL15" s="594">
        <v>381</v>
      </c>
      <c r="AM15" s="594">
        <v>664</v>
      </c>
      <c r="AN15" s="304">
        <v>862</v>
      </c>
      <c r="AO15" s="304"/>
      <c r="AP15" s="919">
        <v>129.82</v>
      </c>
      <c r="AQ15" s="235">
        <v>340</v>
      </c>
      <c r="AR15" s="235">
        <v>56</v>
      </c>
      <c r="AS15" s="235">
        <v>257</v>
      </c>
      <c r="AT15" s="235">
        <v>0</v>
      </c>
      <c r="AU15" s="235">
        <v>764</v>
      </c>
      <c r="AV15" s="235">
        <v>247</v>
      </c>
      <c r="AW15" s="235"/>
      <c r="AX15" s="595">
        <v>-67.67</v>
      </c>
      <c r="AY15" s="593">
        <v>228</v>
      </c>
      <c r="AZ15" s="593">
        <v>305</v>
      </c>
      <c r="BA15" s="593">
        <v>984</v>
      </c>
      <c r="BB15" s="235">
        <v>0</v>
      </c>
      <c r="BC15" s="593">
        <v>977</v>
      </c>
      <c r="BD15" s="298">
        <v>0</v>
      </c>
      <c r="BE15" s="298"/>
      <c r="BF15" s="298">
        <v>100</v>
      </c>
      <c r="BG15" s="593">
        <v>77</v>
      </c>
      <c r="BH15" s="593">
        <v>833</v>
      </c>
      <c r="BI15" s="593">
        <v>2063</v>
      </c>
      <c r="BJ15" s="593"/>
      <c r="BK15" s="593">
        <v>2374</v>
      </c>
      <c r="BL15" s="593">
        <v>2647</v>
      </c>
      <c r="BM15" s="593"/>
      <c r="BN15" s="593">
        <v>111</v>
      </c>
      <c r="BO15" s="235">
        <v>0</v>
      </c>
      <c r="BP15" s="235">
        <v>0</v>
      </c>
      <c r="BQ15" s="235">
        <v>0</v>
      </c>
      <c r="BR15" s="235">
        <v>0</v>
      </c>
      <c r="BS15" s="235">
        <v>0</v>
      </c>
      <c r="BT15" s="235">
        <v>2089</v>
      </c>
      <c r="BU15" s="235"/>
      <c r="BV15" s="235">
        <v>0</v>
      </c>
      <c r="BW15" s="778">
        <v>2510</v>
      </c>
      <c r="BX15" s="778">
        <v>2484</v>
      </c>
      <c r="BY15" s="778">
        <v>1483</v>
      </c>
      <c r="BZ15" s="778">
        <v>0</v>
      </c>
      <c r="CA15" s="778">
        <v>2682</v>
      </c>
      <c r="CB15" s="778">
        <v>2782</v>
      </c>
      <c r="CC15" s="1102"/>
      <c r="CD15" s="778">
        <v>3.72</v>
      </c>
      <c r="CE15" s="296">
        <v>2286</v>
      </c>
      <c r="CF15" s="296">
        <v>0</v>
      </c>
      <c r="CG15" s="296">
        <v>0</v>
      </c>
      <c r="CH15" s="296">
        <v>0</v>
      </c>
      <c r="CI15" s="296">
        <v>5306</v>
      </c>
      <c r="CJ15" s="296">
        <v>5898</v>
      </c>
      <c r="CK15" s="296"/>
      <c r="CL15" s="909">
        <v>11</v>
      </c>
      <c r="CM15" s="778">
        <v>2937</v>
      </c>
      <c r="CN15" s="778">
        <v>3986</v>
      </c>
      <c r="CO15" s="778">
        <v>4077</v>
      </c>
      <c r="CP15" s="778"/>
      <c r="CQ15" s="778">
        <v>5149</v>
      </c>
      <c r="CR15" s="296">
        <v>5178</v>
      </c>
      <c r="CS15" s="296"/>
      <c r="CT15" s="296">
        <v>0.6</v>
      </c>
      <c r="CU15" s="296">
        <v>0</v>
      </c>
      <c r="CV15" s="296">
        <v>0</v>
      </c>
      <c r="CW15" s="296">
        <v>0</v>
      </c>
      <c r="CX15" s="296">
        <v>0</v>
      </c>
      <c r="CY15" s="296">
        <v>0</v>
      </c>
      <c r="CZ15" s="296">
        <v>0</v>
      </c>
      <c r="DA15" s="296"/>
      <c r="DB15" s="296">
        <v>0</v>
      </c>
      <c r="DC15" s="296">
        <v>180</v>
      </c>
      <c r="DD15" s="296">
        <v>161</v>
      </c>
      <c r="DE15" s="296">
        <v>301</v>
      </c>
      <c r="DF15" s="296">
        <v>0</v>
      </c>
      <c r="DG15" s="296">
        <v>119</v>
      </c>
      <c r="DH15" s="296">
        <v>187</v>
      </c>
      <c r="DI15" s="296"/>
      <c r="DJ15" s="296">
        <v>-60</v>
      </c>
      <c r="DK15" s="778">
        <v>0</v>
      </c>
      <c r="DL15" s="778">
        <v>0</v>
      </c>
      <c r="DM15" s="778">
        <v>0</v>
      </c>
      <c r="DN15" s="778">
        <v>0</v>
      </c>
      <c r="DO15" s="778">
        <v>0</v>
      </c>
      <c r="DP15" s="778">
        <v>0</v>
      </c>
      <c r="DQ15" s="1102"/>
      <c r="DR15" s="778">
        <v>0</v>
      </c>
      <c r="DS15" s="778">
        <v>4</v>
      </c>
      <c r="DT15" s="778">
        <v>1</v>
      </c>
      <c r="DU15" s="778">
        <v>0</v>
      </c>
      <c r="DV15" s="778">
        <v>0</v>
      </c>
      <c r="DW15" s="778">
        <v>0</v>
      </c>
      <c r="DX15" s="298">
        <v>0</v>
      </c>
      <c r="DY15" s="298"/>
      <c r="DZ15" s="298">
        <v>0</v>
      </c>
      <c r="EA15" s="296">
        <v>0</v>
      </c>
      <c r="EB15" s="296">
        <v>0</v>
      </c>
      <c r="EC15" s="296">
        <v>0</v>
      </c>
      <c r="ED15" s="296">
        <v>0</v>
      </c>
      <c r="EE15" s="296">
        <v>0</v>
      </c>
      <c r="EF15" s="296">
        <v>0</v>
      </c>
      <c r="EG15" s="296"/>
      <c r="EH15" s="296">
        <v>0</v>
      </c>
      <c r="EI15" s="296">
        <v>4927</v>
      </c>
      <c r="EJ15" s="296">
        <v>3797</v>
      </c>
      <c r="EK15" s="296">
        <v>3740</v>
      </c>
      <c r="EL15" s="296">
        <v>1562</v>
      </c>
      <c r="EM15" s="296">
        <v>6392</v>
      </c>
      <c r="EN15" s="296">
        <v>6217</v>
      </c>
      <c r="EO15" s="296"/>
      <c r="EP15" s="296"/>
      <c r="EQ15" s="778">
        <v>374</v>
      </c>
      <c r="ER15" s="778">
        <v>347</v>
      </c>
      <c r="ES15" s="778">
        <v>243</v>
      </c>
      <c r="ET15" s="778">
        <v>445</v>
      </c>
      <c r="EU15" s="778">
        <v>408</v>
      </c>
      <c r="EV15" s="298">
        <v>668</v>
      </c>
      <c r="EW15" s="298"/>
      <c r="EX15" s="298">
        <v>63.7</v>
      </c>
      <c r="EY15" s="296">
        <v>1025</v>
      </c>
      <c r="EZ15" s="296">
        <v>983</v>
      </c>
      <c r="FA15" s="296">
        <v>3469</v>
      </c>
      <c r="FB15" s="296">
        <v>4361</v>
      </c>
      <c r="FC15" s="296">
        <v>812</v>
      </c>
      <c r="FD15" s="298">
        <v>1132</v>
      </c>
      <c r="FE15" s="298"/>
      <c r="FF15" s="911">
        <v>1.39</v>
      </c>
      <c r="FG15" s="296">
        <v>74</v>
      </c>
      <c r="FH15" s="296">
        <v>82</v>
      </c>
      <c r="FI15" s="296">
        <v>764</v>
      </c>
      <c r="FJ15" s="296">
        <v>0</v>
      </c>
      <c r="FK15" s="296">
        <v>199</v>
      </c>
      <c r="FL15" s="298">
        <v>502</v>
      </c>
      <c r="FM15" s="298"/>
      <c r="FN15" s="298">
        <v>152.30000000000001</v>
      </c>
      <c r="FO15" s="778">
        <v>872</v>
      </c>
      <c r="FP15" s="778">
        <v>870</v>
      </c>
      <c r="FQ15" s="778">
        <v>865</v>
      </c>
      <c r="FR15" s="778">
        <v>0</v>
      </c>
      <c r="FS15" s="778">
        <v>870</v>
      </c>
      <c r="FT15" s="778">
        <v>748</v>
      </c>
      <c r="FU15" s="1102"/>
      <c r="FV15" s="778">
        <v>-14.1</v>
      </c>
      <c r="FW15" s="296">
        <v>349</v>
      </c>
      <c r="FX15" s="296">
        <v>1074</v>
      </c>
      <c r="FY15" s="296">
        <v>1233</v>
      </c>
      <c r="FZ15" s="296">
        <v>0</v>
      </c>
      <c r="GA15" s="296">
        <v>1239</v>
      </c>
      <c r="GB15" s="553">
        <v>2351</v>
      </c>
      <c r="GC15" s="553"/>
      <c r="GD15" s="912">
        <v>0.89700000000000002</v>
      </c>
      <c r="GE15" s="778">
        <v>232</v>
      </c>
      <c r="GF15" s="778">
        <v>242</v>
      </c>
      <c r="GG15" s="778">
        <v>219</v>
      </c>
      <c r="GH15" s="778">
        <v>0</v>
      </c>
      <c r="GI15" s="778">
        <v>169</v>
      </c>
      <c r="GJ15" s="778">
        <v>528</v>
      </c>
      <c r="GK15" s="1102"/>
      <c r="GL15" s="778">
        <v>67.900000000000006</v>
      </c>
      <c r="GM15" s="599">
        <v>221</v>
      </c>
      <c r="GN15" s="599">
        <v>3346</v>
      </c>
      <c r="GO15" s="599">
        <v>7092</v>
      </c>
      <c r="GP15" s="599"/>
      <c r="GQ15" s="599">
        <v>7429</v>
      </c>
      <c r="GR15" s="597">
        <v>7069</v>
      </c>
      <c r="GS15" s="597"/>
      <c r="GT15" s="597" t="s">
        <v>1027</v>
      </c>
      <c r="GU15" s="296">
        <v>0</v>
      </c>
      <c r="GV15" s="296">
        <v>0</v>
      </c>
      <c r="GW15" s="296">
        <v>0</v>
      </c>
      <c r="GX15" s="296"/>
      <c r="GY15" s="296">
        <v>0</v>
      </c>
      <c r="GZ15" s="298">
        <v>5167</v>
      </c>
      <c r="HA15" s="298"/>
      <c r="HB15" s="913">
        <v>-2.0499999999999997E-2</v>
      </c>
      <c r="HC15" s="296">
        <v>1231</v>
      </c>
      <c r="HD15" s="296">
        <v>2164</v>
      </c>
      <c r="HE15" s="296">
        <v>2337</v>
      </c>
      <c r="HF15" s="296">
        <v>0</v>
      </c>
      <c r="HG15" s="296">
        <v>2579</v>
      </c>
      <c r="HH15" s="304">
        <v>2294</v>
      </c>
      <c r="HI15" s="304"/>
      <c r="HJ15" s="304">
        <v>6</v>
      </c>
      <c r="HK15" s="296">
        <v>4687</v>
      </c>
      <c r="HL15" s="296">
        <v>6349</v>
      </c>
      <c r="HM15" s="296">
        <v>5476</v>
      </c>
      <c r="HN15" s="296">
        <v>0</v>
      </c>
      <c r="HO15" s="296">
        <v>2480</v>
      </c>
      <c r="HP15" s="296">
        <v>3227</v>
      </c>
      <c r="HQ15" s="296"/>
      <c r="HR15" s="909">
        <f t="shared" si="10"/>
        <v>30.120967741935488</v>
      </c>
      <c r="HS15" s="298">
        <v>5602</v>
      </c>
      <c r="HT15" s="298">
        <v>4586</v>
      </c>
      <c r="HU15" s="237">
        <v>0</v>
      </c>
      <c r="HV15" s="298"/>
      <c r="HW15" s="298">
        <v>5336</v>
      </c>
      <c r="HX15" s="298">
        <v>5259</v>
      </c>
      <c r="HY15" s="298"/>
      <c r="HZ15" s="910">
        <v>-1.3999999999999999E-2</v>
      </c>
      <c r="IA15" s="296" t="s">
        <v>1028</v>
      </c>
      <c r="IB15" s="296">
        <v>2602</v>
      </c>
      <c r="IC15" s="296">
        <v>2969</v>
      </c>
      <c r="ID15" s="296">
        <v>2203</v>
      </c>
      <c r="IE15" s="296">
        <v>3414</v>
      </c>
      <c r="IF15" s="296">
        <v>2935</v>
      </c>
      <c r="IG15" s="296"/>
      <c r="IH15" s="909">
        <v>-14</v>
      </c>
      <c r="II15" s="778">
        <v>0</v>
      </c>
      <c r="IJ15" s="778">
        <v>0</v>
      </c>
      <c r="IK15" s="778">
        <v>0</v>
      </c>
      <c r="IL15" s="778">
        <v>0</v>
      </c>
      <c r="IM15" s="778">
        <v>0</v>
      </c>
      <c r="IN15" s="778">
        <v>0</v>
      </c>
      <c r="IO15" s="1102"/>
      <c r="IP15" s="778">
        <v>0</v>
      </c>
      <c r="IQ15" s="778">
        <v>1075</v>
      </c>
      <c r="IR15" s="778">
        <v>1078</v>
      </c>
      <c r="IS15" s="778">
        <v>959</v>
      </c>
      <c r="IT15" s="778">
        <v>0</v>
      </c>
      <c r="IU15" s="778">
        <v>1075</v>
      </c>
      <c r="IV15" s="778">
        <v>0</v>
      </c>
      <c r="IW15" s="1102"/>
      <c r="IX15" s="914">
        <f t="shared" si="11"/>
        <v>0</v>
      </c>
      <c r="IY15" s="778">
        <v>53</v>
      </c>
      <c r="IZ15" s="778">
        <v>110</v>
      </c>
      <c r="JA15" s="778">
        <v>806</v>
      </c>
      <c r="JB15" s="778">
        <v>0</v>
      </c>
      <c r="JC15" s="778">
        <v>1148</v>
      </c>
      <c r="JD15" s="298">
        <v>634</v>
      </c>
      <c r="JE15" s="298"/>
      <c r="JF15" s="298">
        <v>55</v>
      </c>
      <c r="JG15" s="778">
        <v>0</v>
      </c>
      <c r="JH15" s="778">
        <v>0</v>
      </c>
      <c r="JI15" s="778">
        <v>0</v>
      </c>
      <c r="JJ15" s="778">
        <v>0</v>
      </c>
      <c r="JK15" s="778">
        <v>0</v>
      </c>
      <c r="JL15" s="778">
        <v>0</v>
      </c>
      <c r="JM15" s="1102"/>
      <c r="JN15" s="778">
        <v>0</v>
      </c>
      <c r="JO15" s="296">
        <v>1131</v>
      </c>
      <c r="JP15" s="296">
        <v>2408</v>
      </c>
      <c r="JQ15" s="296">
        <v>2379</v>
      </c>
      <c r="JR15" s="296">
        <v>0</v>
      </c>
      <c r="JS15" s="296">
        <v>2944</v>
      </c>
      <c r="JT15" s="296">
        <v>1397</v>
      </c>
      <c r="JU15" s="296"/>
      <c r="JV15" s="778">
        <v>18.600000000000001</v>
      </c>
      <c r="JW15" s="599">
        <v>2848</v>
      </c>
      <c r="JX15" s="599">
        <v>2451</v>
      </c>
      <c r="JY15" s="915">
        <v>1992</v>
      </c>
      <c r="JZ15" s="915">
        <v>911</v>
      </c>
      <c r="KA15" s="599">
        <v>3256</v>
      </c>
      <c r="KB15" s="304">
        <v>4508</v>
      </c>
      <c r="KC15" s="304"/>
      <c r="KD15" s="599">
        <v>0</v>
      </c>
      <c r="KE15" s="778"/>
      <c r="KF15" s="778"/>
      <c r="KG15" s="778"/>
      <c r="KH15" s="778"/>
      <c r="KI15" s="778"/>
      <c r="KJ15" s="778"/>
      <c r="KK15" s="1102"/>
      <c r="KL15" s="778"/>
      <c r="KM15" s="600">
        <f>C15+K15+S15+AA15+AI15+AQ15+AY15+BG15+BO15+BW15+CE15+CM15+CU15+DC15+DK15+DS15+EA15+EI15+EQ15+EY15+FG15+FO15+FW15++GE15+GM15+GU15+HC15+HK15+HS15+IA15+II15+IQ15+IY15+JG15+JO15+JW15</f>
        <v>35607</v>
      </c>
      <c r="KN15" s="600">
        <f t="shared" si="4"/>
        <v>41324</v>
      </c>
      <c r="KO15" s="600">
        <f t="shared" si="5"/>
        <v>44607</v>
      </c>
      <c r="KP15" s="600">
        <f t="shared" si="6"/>
        <v>10164</v>
      </c>
      <c r="KQ15" s="600">
        <f t="shared" si="7"/>
        <v>58512</v>
      </c>
      <c r="KR15" s="600">
        <f t="shared" si="8"/>
        <v>66722</v>
      </c>
      <c r="KS15" s="600">
        <f t="shared" si="8"/>
        <v>0</v>
      </c>
      <c r="KT15" s="600">
        <f t="shared" si="9"/>
        <v>-66722</v>
      </c>
    </row>
    <row r="16" spans="1:306" ht="30" x14ac:dyDescent="0.25">
      <c r="A16" s="1146">
        <v>4</v>
      </c>
      <c r="B16" s="601" t="s">
        <v>1029</v>
      </c>
      <c r="C16" s="593">
        <v>1679</v>
      </c>
      <c r="D16" s="593">
        <v>3685</v>
      </c>
      <c r="E16" s="593">
        <v>1617</v>
      </c>
      <c r="F16" s="593">
        <v>2488</v>
      </c>
      <c r="G16" s="593">
        <v>5471</v>
      </c>
      <c r="H16" s="593">
        <v>6707</v>
      </c>
      <c r="I16" s="593"/>
      <c r="J16" s="235">
        <v>1236</v>
      </c>
      <c r="K16" s="235">
        <v>2548</v>
      </c>
      <c r="L16" s="593">
        <v>2771</v>
      </c>
      <c r="M16" s="593">
        <v>2459</v>
      </c>
      <c r="N16" s="593">
        <v>0</v>
      </c>
      <c r="O16" s="593">
        <v>2495</v>
      </c>
      <c r="P16" s="593">
        <v>3958</v>
      </c>
      <c r="Q16" s="593"/>
      <c r="R16" s="235">
        <v>0</v>
      </c>
      <c r="S16" s="593">
        <v>197</v>
      </c>
      <c r="T16" s="593">
        <v>564</v>
      </c>
      <c r="U16" s="593">
        <v>754</v>
      </c>
      <c r="V16" s="235">
        <v>0</v>
      </c>
      <c r="W16" s="593">
        <v>639</v>
      </c>
      <c r="X16" s="304">
        <v>279</v>
      </c>
      <c r="Y16" s="304"/>
      <c r="Z16" s="235">
        <f t="shared" si="1"/>
        <v>-360</v>
      </c>
      <c r="AA16" s="593">
        <v>11</v>
      </c>
      <c r="AB16" s="593">
        <v>59</v>
      </c>
      <c r="AC16" s="593">
        <v>79</v>
      </c>
      <c r="AD16" s="593">
        <v>32</v>
      </c>
      <c r="AE16" s="593">
        <v>219</v>
      </c>
      <c r="AF16" s="298">
        <v>702</v>
      </c>
      <c r="AG16" s="298"/>
      <c r="AH16" s="298">
        <f t="shared" si="2"/>
        <v>483</v>
      </c>
      <c r="AI16" s="594">
        <v>2</v>
      </c>
      <c r="AJ16" s="594">
        <v>560</v>
      </c>
      <c r="AK16" s="594">
        <v>37</v>
      </c>
      <c r="AL16" s="594">
        <v>605</v>
      </c>
      <c r="AM16" s="594">
        <v>170</v>
      </c>
      <c r="AN16" s="304">
        <v>2500</v>
      </c>
      <c r="AO16" s="304"/>
      <c r="AP16" s="920">
        <v>1470.6</v>
      </c>
      <c r="AQ16" s="235">
        <v>1495</v>
      </c>
      <c r="AR16" s="235">
        <v>336</v>
      </c>
      <c r="AS16" s="235">
        <v>543</v>
      </c>
      <c r="AT16" s="235">
        <v>0</v>
      </c>
      <c r="AU16" s="235">
        <v>790</v>
      </c>
      <c r="AV16" s="235">
        <v>367</v>
      </c>
      <c r="AW16" s="235"/>
      <c r="AX16" s="595">
        <v>-53.54</v>
      </c>
      <c r="AY16" s="593">
        <v>3752</v>
      </c>
      <c r="AZ16" s="593">
        <v>3228</v>
      </c>
      <c r="BA16" s="593">
        <v>3502</v>
      </c>
      <c r="BB16" s="235">
        <v>0</v>
      </c>
      <c r="BC16" s="593">
        <v>3311</v>
      </c>
      <c r="BD16" s="298">
        <v>470</v>
      </c>
      <c r="BE16" s="298"/>
      <c r="BF16" s="298">
        <v>85.4</v>
      </c>
      <c r="BG16" s="593">
        <v>1562</v>
      </c>
      <c r="BH16" s="593">
        <v>1999</v>
      </c>
      <c r="BI16" s="593">
        <v>1994</v>
      </c>
      <c r="BJ16" s="593"/>
      <c r="BK16" s="593">
        <v>2374</v>
      </c>
      <c r="BL16" s="593">
        <v>2417</v>
      </c>
      <c r="BM16" s="593"/>
      <c r="BN16" s="593">
        <v>101</v>
      </c>
      <c r="BO16" s="235">
        <v>0</v>
      </c>
      <c r="BP16" s="235">
        <v>0</v>
      </c>
      <c r="BQ16" s="235">
        <v>33</v>
      </c>
      <c r="BR16" s="235">
        <v>0</v>
      </c>
      <c r="BS16" s="235">
        <v>213</v>
      </c>
      <c r="BT16" s="235">
        <v>135</v>
      </c>
      <c r="BU16" s="235"/>
      <c r="BV16" s="235">
        <v>38.6</v>
      </c>
      <c r="BW16" s="778">
        <v>2116</v>
      </c>
      <c r="BX16" s="778">
        <v>2227</v>
      </c>
      <c r="BY16" s="778">
        <v>1447</v>
      </c>
      <c r="BZ16" s="778">
        <v>0</v>
      </c>
      <c r="CA16" s="778">
        <v>2105</v>
      </c>
      <c r="CB16" s="778">
        <v>2377</v>
      </c>
      <c r="CC16" s="1102"/>
      <c r="CD16" s="778">
        <v>12.92</v>
      </c>
      <c r="CE16" s="296">
        <v>1469</v>
      </c>
      <c r="CF16" s="296">
        <v>444</v>
      </c>
      <c r="CG16" s="296">
        <v>526</v>
      </c>
      <c r="CH16" s="296">
        <v>0</v>
      </c>
      <c r="CI16" s="296">
        <v>5298</v>
      </c>
      <c r="CJ16" s="296">
        <v>6349</v>
      </c>
      <c r="CK16" s="296"/>
      <c r="CL16" s="909">
        <v>19</v>
      </c>
      <c r="CM16" s="778">
        <v>6534</v>
      </c>
      <c r="CN16" s="778">
        <v>13260</v>
      </c>
      <c r="CO16" s="778">
        <v>10239</v>
      </c>
      <c r="CP16" s="778"/>
      <c r="CQ16" s="778">
        <v>15275</v>
      </c>
      <c r="CR16" s="296">
        <v>4628</v>
      </c>
      <c r="CS16" s="296"/>
      <c r="CT16" s="296">
        <v>-33.700000000000003</v>
      </c>
      <c r="CU16" s="296">
        <v>2228</v>
      </c>
      <c r="CV16" s="296">
        <v>3127</v>
      </c>
      <c r="CW16" s="296">
        <v>1194</v>
      </c>
      <c r="CX16" s="296">
        <v>0</v>
      </c>
      <c r="CY16" s="296">
        <v>5942</v>
      </c>
      <c r="CZ16" s="296">
        <v>4101</v>
      </c>
      <c r="DA16" s="296"/>
      <c r="DB16" s="296">
        <v>-30.9</v>
      </c>
      <c r="DC16" s="296">
        <v>2533</v>
      </c>
      <c r="DD16" s="296">
        <v>1837</v>
      </c>
      <c r="DE16" s="296">
        <v>275</v>
      </c>
      <c r="DF16" s="296">
        <v>0</v>
      </c>
      <c r="DG16" s="296">
        <v>332</v>
      </c>
      <c r="DH16" s="296">
        <v>375</v>
      </c>
      <c r="DI16" s="296"/>
      <c r="DJ16" s="296">
        <v>21</v>
      </c>
      <c r="DK16" s="778">
        <v>0</v>
      </c>
      <c r="DL16" s="778">
        <v>0</v>
      </c>
      <c r="DM16" s="778">
        <v>0</v>
      </c>
      <c r="DN16" s="778">
        <v>0</v>
      </c>
      <c r="DO16" s="778">
        <v>0</v>
      </c>
      <c r="DP16" s="778">
        <v>0</v>
      </c>
      <c r="DQ16" s="1102"/>
      <c r="DR16" s="778">
        <v>0</v>
      </c>
      <c r="DS16" s="778">
        <v>220</v>
      </c>
      <c r="DT16" s="778">
        <v>123</v>
      </c>
      <c r="DU16" s="778">
        <v>39</v>
      </c>
      <c r="DV16" s="778">
        <v>0</v>
      </c>
      <c r="DW16" s="778">
        <v>1</v>
      </c>
      <c r="DX16" s="298">
        <v>0</v>
      </c>
      <c r="DY16" s="298"/>
      <c r="DZ16" s="298">
        <v>0</v>
      </c>
      <c r="EA16" s="296">
        <v>315</v>
      </c>
      <c r="EB16" s="296">
        <v>315</v>
      </c>
      <c r="EC16" s="296">
        <v>319</v>
      </c>
      <c r="ED16" s="296">
        <v>3289</v>
      </c>
      <c r="EE16" s="296">
        <v>2371</v>
      </c>
      <c r="EF16" s="296">
        <v>8473</v>
      </c>
      <c r="EG16" s="296"/>
      <c r="EH16" s="296">
        <v>72</v>
      </c>
      <c r="EI16" s="296">
        <v>4163</v>
      </c>
      <c r="EJ16" s="296">
        <v>3741</v>
      </c>
      <c r="EK16" s="296">
        <v>3509</v>
      </c>
      <c r="EL16" s="296">
        <v>1195</v>
      </c>
      <c r="EM16" s="296">
        <v>4939</v>
      </c>
      <c r="EN16" s="296">
        <v>4686</v>
      </c>
      <c r="EO16" s="296"/>
      <c r="EP16" s="296"/>
      <c r="EQ16" s="778">
        <v>10532</v>
      </c>
      <c r="ER16" s="778">
        <v>10655</v>
      </c>
      <c r="ES16" s="778">
        <v>9730</v>
      </c>
      <c r="ET16" s="778">
        <v>8434</v>
      </c>
      <c r="EU16" s="778">
        <v>10933</v>
      </c>
      <c r="EV16" s="298">
        <v>10975</v>
      </c>
      <c r="EW16" s="298"/>
      <c r="EX16" s="298">
        <v>0.4</v>
      </c>
      <c r="EY16" s="296">
        <v>420</v>
      </c>
      <c r="EZ16" s="296">
        <v>380</v>
      </c>
      <c r="FA16" s="296">
        <v>395</v>
      </c>
      <c r="FB16" s="296">
        <v>440</v>
      </c>
      <c r="FC16" s="296">
        <v>430</v>
      </c>
      <c r="FD16" s="298">
        <v>1028</v>
      </c>
      <c r="FE16" s="298"/>
      <c r="FF16" s="911">
        <v>2.39</v>
      </c>
      <c r="FG16" s="296">
        <v>767</v>
      </c>
      <c r="FH16" s="296">
        <v>2666</v>
      </c>
      <c r="FI16" s="296">
        <v>820</v>
      </c>
      <c r="FJ16" s="296">
        <v>0</v>
      </c>
      <c r="FK16" s="296">
        <v>1352</v>
      </c>
      <c r="FL16" s="298">
        <v>519</v>
      </c>
      <c r="FM16" s="298"/>
      <c r="FN16" s="298">
        <v>-61.6</v>
      </c>
      <c r="FO16" s="778">
        <v>882</v>
      </c>
      <c r="FP16" s="778">
        <v>878</v>
      </c>
      <c r="FQ16" s="778">
        <v>873</v>
      </c>
      <c r="FR16" s="778">
        <v>0</v>
      </c>
      <c r="FS16" s="778">
        <v>878</v>
      </c>
      <c r="FT16" s="778">
        <v>871</v>
      </c>
      <c r="FU16" s="1102"/>
      <c r="FV16" s="778">
        <v>-0.8</v>
      </c>
      <c r="FW16" s="296">
        <v>1484</v>
      </c>
      <c r="FX16" s="296">
        <v>2726</v>
      </c>
      <c r="FY16" s="296">
        <v>2114</v>
      </c>
      <c r="FZ16" s="296">
        <v>0</v>
      </c>
      <c r="GA16" s="296">
        <v>3259</v>
      </c>
      <c r="GB16" s="553">
        <v>4340</v>
      </c>
      <c r="GC16" s="553"/>
      <c r="GD16" s="912">
        <v>0.33200000000000002</v>
      </c>
      <c r="GE16" s="778">
        <v>646</v>
      </c>
      <c r="GF16" s="778">
        <v>576</v>
      </c>
      <c r="GG16" s="778">
        <v>1125</v>
      </c>
      <c r="GH16" s="778">
        <v>0</v>
      </c>
      <c r="GI16" s="778">
        <v>1105</v>
      </c>
      <c r="GJ16" s="778">
        <v>300</v>
      </c>
      <c r="GK16" s="1102"/>
      <c r="GL16" s="778">
        <v>-72.900000000000006</v>
      </c>
      <c r="GM16" s="597">
        <v>237</v>
      </c>
      <c r="GN16" s="597">
        <v>2527</v>
      </c>
      <c r="GO16" s="597">
        <v>4316</v>
      </c>
      <c r="GP16" s="597"/>
      <c r="GQ16" s="597">
        <v>4104</v>
      </c>
      <c r="GR16" s="597">
        <v>4766</v>
      </c>
      <c r="GS16" s="597"/>
      <c r="GT16" s="597" t="s">
        <v>1030</v>
      </c>
      <c r="GU16" s="296">
        <v>2646</v>
      </c>
      <c r="GV16" s="296">
        <v>2521</v>
      </c>
      <c r="GW16" s="296">
        <v>2622</v>
      </c>
      <c r="GX16" s="296"/>
      <c r="GY16" s="296">
        <v>4830</v>
      </c>
      <c r="GZ16" s="298">
        <v>9567</v>
      </c>
      <c r="HA16" s="298"/>
      <c r="HB16" s="913">
        <v>-3.9E-2</v>
      </c>
      <c r="HC16" s="778">
        <v>0</v>
      </c>
      <c r="HD16" s="778">
        <v>0</v>
      </c>
      <c r="HE16" s="778">
        <v>0</v>
      </c>
      <c r="HF16" s="296">
        <v>0</v>
      </c>
      <c r="HG16" s="778">
        <v>0</v>
      </c>
      <c r="HH16" s="304">
        <v>500</v>
      </c>
      <c r="HI16" s="304"/>
      <c r="HJ16" s="304">
        <v>81</v>
      </c>
      <c r="HK16" s="296">
        <v>4731</v>
      </c>
      <c r="HL16" s="296">
        <v>6217</v>
      </c>
      <c r="HM16" s="296">
        <v>5202</v>
      </c>
      <c r="HN16" s="296">
        <v>0</v>
      </c>
      <c r="HO16" s="296">
        <v>4157</v>
      </c>
      <c r="HP16" s="296">
        <v>3970</v>
      </c>
      <c r="HQ16" s="296"/>
      <c r="HR16" s="909">
        <f t="shared" si="10"/>
        <v>-4.4984363723839351</v>
      </c>
      <c r="HS16" s="298">
        <v>5716</v>
      </c>
      <c r="HT16" s="298">
        <v>4405</v>
      </c>
      <c r="HU16" s="237">
        <v>0</v>
      </c>
      <c r="HV16" s="298"/>
      <c r="HW16" s="298">
        <v>5244</v>
      </c>
      <c r="HX16" s="298">
        <v>4753</v>
      </c>
      <c r="HY16" s="298"/>
      <c r="HZ16" s="910">
        <v>-9.3000000000000013E-2</v>
      </c>
      <c r="IA16" s="296">
        <v>1886</v>
      </c>
      <c r="IB16" s="296">
        <v>3240</v>
      </c>
      <c r="IC16" s="296">
        <v>3718</v>
      </c>
      <c r="ID16" s="296">
        <v>2750</v>
      </c>
      <c r="IE16" s="296">
        <v>3491</v>
      </c>
      <c r="IF16" s="296">
        <v>2583</v>
      </c>
      <c r="IG16" s="296"/>
      <c r="IH16" s="909">
        <v>-26</v>
      </c>
      <c r="II16" s="778">
        <v>0</v>
      </c>
      <c r="IJ16" s="778">
        <v>0</v>
      </c>
      <c r="IK16" s="778">
        <v>0</v>
      </c>
      <c r="IL16" s="778">
        <v>0</v>
      </c>
      <c r="IM16" s="778">
        <v>0</v>
      </c>
      <c r="IN16" s="778">
        <v>0</v>
      </c>
      <c r="IO16" s="1102"/>
      <c r="IP16" s="778">
        <v>0</v>
      </c>
      <c r="IQ16" s="778">
        <v>1126</v>
      </c>
      <c r="IR16" s="778">
        <v>2088</v>
      </c>
      <c r="IS16" s="778">
        <v>2995</v>
      </c>
      <c r="IT16" s="778">
        <v>0</v>
      </c>
      <c r="IU16" s="778">
        <v>1126</v>
      </c>
      <c r="IV16" s="778">
        <v>1345</v>
      </c>
      <c r="IW16" s="1102"/>
      <c r="IX16" s="914">
        <f t="shared" si="11"/>
        <v>119.44937833037301</v>
      </c>
      <c r="IY16" s="778">
        <v>1154</v>
      </c>
      <c r="IZ16" s="778">
        <v>1291</v>
      </c>
      <c r="JA16" s="778">
        <v>1618</v>
      </c>
      <c r="JB16" s="778">
        <v>0</v>
      </c>
      <c r="JC16" s="778">
        <v>1480</v>
      </c>
      <c r="JD16" s="298">
        <v>2214</v>
      </c>
      <c r="JE16" s="298"/>
      <c r="JF16" s="298">
        <v>176</v>
      </c>
      <c r="JG16" s="778">
        <v>0</v>
      </c>
      <c r="JH16" s="778">
        <v>0</v>
      </c>
      <c r="JI16" s="778">
        <v>0</v>
      </c>
      <c r="JJ16" s="778">
        <v>0</v>
      </c>
      <c r="JK16" s="778">
        <v>0</v>
      </c>
      <c r="JL16" s="778">
        <v>0</v>
      </c>
      <c r="JM16" s="1102"/>
      <c r="JN16" s="778">
        <v>0</v>
      </c>
      <c r="JO16" s="296">
        <v>960</v>
      </c>
      <c r="JP16" s="296">
        <v>2382</v>
      </c>
      <c r="JQ16" s="296">
        <v>3395</v>
      </c>
      <c r="JR16" s="296">
        <v>0</v>
      </c>
      <c r="JS16" s="296">
        <v>2761</v>
      </c>
      <c r="JT16" s="296">
        <v>5624</v>
      </c>
      <c r="JU16" s="296"/>
      <c r="JV16" s="778">
        <v>16.600000000000001</v>
      </c>
      <c r="JW16" s="599">
        <v>1650</v>
      </c>
      <c r="JX16" s="599">
        <v>1717</v>
      </c>
      <c r="JY16" s="915">
        <v>1534</v>
      </c>
      <c r="JZ16" s="915">
        <v>799</v>
      </c>
      <c r="KA16" s="599">
        <v>1935</v>
      </c>
      <c r="KB16" s="304">
        <v>2848</v>
      </c>
      <c r="KC16" s="304"/>
      <c r="KD16" s="599"/>
      <c r="KE16" s="778"/>
      <c r="KF16" s="778"/>
      <c r="KG16" s="778"/>
      <c r="KH16" s="778"/>
      <c r="KI16" s="778"/>
      <c r="KJ16" s="778"/>
      <c r="KK16" s="1102"/>
      <c r="KL16" s="778"/>
      <c r="KM16" s="600">
        <f t="shared" si="3"/>
        <v>65661</v>
      </c>
      <c r="KN16" s="600">
        <f t="shared" si="4"/>
        <v>82545</v>
      </c>
      <c r="KO16" s="600">
        <f t="shared" si="5"/>
        <v>69023</v>
      </c>
      <c r="KP16" s="600">
        <f t="shared" si="6"/>
        <v>20032</v>
      </c>
      <c r="KQ16" s="600">
        <f t="shared" si="7"/>
        <v>99030</v>
      </c>
      <c r="KR16" s="600">
        <f t="shared" si="8"/>
        <v>104727</v>
      </c>
      <c r="KS16" s="600">
        <f t="shared" si="8"/>
        <v>0</v>
      </c>
      <c r="KT16" s="600">
        <f t="shared" si="9"/>
        <v>-104727</v>
      </c>
    </row>
    <row r="17" spans="1:306" ht="30" x14ac:dyDescent="0.25">
      <c r="A17" s="1146">
        <v>5</v>
      </c>
      <c r="B17" s="601" t="s">
        <v>1031</v>
      </c>
      <c r="C17" s="593">
        <v>0</v>
      </c>
      <c r="D17" s="593">
        <v>0</v>
      </c>
      <c r="E17" s="593">
        <v>0</v>
      </c>
      <c r="F17" s="593">
        <v>0</v>
      </c>
      <c r="G17" s="593">
        <v>0</v>
      </c>
      <c r="H17" s="593">
        <v>0</v>
      </c>
      <c r="I17" s="593"/>
      <c r="J17" s="593">
        <v>0</v>
      </c>
      <c r="K17" s="235">
        <v>0</v>
      </c>
      <c r="L17" s="593">
        <v>0</v>
      </c>
      <c r="M17" s="593">
        <v>0</v>
      </c>
      <c r="N17" s="593">
        <v>0</v>
      </c>
      <c r="O17" s="593">
        <v>0</v>
      </c>
      <c r="P17" s="593">
        <v>0</v>
      </c>
      <c r="Q17" s="593"/>
      <c r="R17" s="235">
        <v>0</v>
      </c>
      <c r="S17" s="593">
        <v>1</v>
      </c>
      <c r="T17" s="918">
        <v>0</v>
      </c>
      <c r="U17" s="593">
        <v>79</v>
      </c>
      <c r="V17" s="235">
        <v>0</v>
      </c>
      <c r="W17" s="593">
        <v>7</v>
      </c>
      <c r="X17" s="304">
        <v>0</v>
      </c>
      <c r="Y17" s="304"/>
      <c r="Z17" s="235">
        <f t="shared" si="1"/>
        <v>-7</v>
      </c>
      <c r="AA17" s="593">
        <v>0</v>
      </c>
      <c r="AB17" s="593">
        <v>0</v>
      </c>
      <c r="AC17" s="593">
        <v>13</v>
      </c>
      <c r="AD17" s="593">
        <v>1</v>
      </c>
      <c r="AE17" s="593">
        <v>9</v>
      </c>
      <c r="AF17" s="298">
        <v>6</v>
      </c>
      <c r="AG17" s="298"/>
      <c r="AH17" s="298">
        <f t="shared" si="2"/>
        <v>-3</v>
      </c>
      <c r="AI17" s="594">
        <v>9</v>
      </c>
      <c r="AJ17" s="594">
        <v>4</v>
      </c>
      <c r="AK17" s="594">
        <v>2</v>
      </c>
      <c r="AL17" s="594">
        <v>2</v>
      </c>
      <c r="AM17" s="594">
        <v>7</v>
      </c>
      <c r="AN17" s="304">
        <v>9</v>
      </c>
      <c r="AO17" s="304"/>
      <c r="AP17" s="919">
        <v>128.57</v>
      </c>
      <c r="AQ17" s="235">
        <v>0</v>
      </c>
      <c r="AR17" s="235">
        <v>0</v>
      </c>
      <c r="AS17" s="235">
        <v>0</v>
      </c>
      <c r="AT17" s="235">
        <v>0</v>
      </c>
      <c r="AU17" s="235">
        <v>0</v>
      </c>
      <c r="AV17" s="235">
        <v>0</v>
      </c>
      <c r="AW17" s="235"/>
      <c r="AX17" s="595">
        <v>0</v>
      </c>
      <c r="AY17" s="593">
        <v>1</v>
      </c>
      <c r="AZ17" s="593">
        <v>23</v>
      </c>
      <c r="BA17" s="593">
        <v>15</v>
      </c>
      <c r="BB17" s="235">
        <v>0</v>
      </c>
      <c r="BC17" s="593">
        <v>6</v>
      </c>
      <c r="BD17" s="298">
        <v>1</v>
      </c>
      <c r="BE17" s="298"/>
      <c r="BF17" s="298">
        <v>95.6</v>
      </c>
      <c r="BG17" s="235">
        <v>0</v>
      </c>
      <c r="BH17" s="235">
        <v>0</v>
      </c>
      <c r="BI17" s="235">
        <v>0</v>
      </c>
      <c r="BJ17" s="235">
        <v>0</v>
      </c>
      <c r="BK17" s="235">
        <v>0</v>
      </c>
      <c r="BL17" s="235">
        <v>2</v>
      </c>
      <c r="BM17" s="235"/>
      <c r="BN17" s="235">
        <v>200</v>
      </c>
      <c r="BO17" s="235">
        <v>0</v>
      </c>
      <c r="BP17" s="235">
        <v>0</v>
      </c>
      <c r="BQ17" s="235">
        <v>0</v>
      </c>
      <c r="BR17" s="235">
        <v>0</v>
      </c>
      <c r="BS17" s="235">
        <v>6</v>
      </c>
      <c r="BT17" s="235">
        <v>1</v>
      </c>
      <c r="BU17" s="235"/>
      <c r="BV17" s="235">
        <v>0</v>
      </c>
      <c r="BW17" s="778">
        <v>0</v>
      </c>
      <c r="BX17" s="778">
        <v>0</v>
      </c>
      <c r="BY17" s="778">
        <v>0</v>
      </c>
      <c r="BZ17" s="778">
        <v>0</v>
      </c>
      <c r="CA17" s="778">
        <v>8</v>
      </c>
      <c r="CB17" s="778">
        <v>4</v>
      </c>
      <c r="CC17" s="1102"/>
      <c r="CD17" s="778">
        <v>-50</v>
      </c>
      <c r="CE17" s="296">
        <v>0</v>
      </c>
      <c r="CF17" s="296">
        <v>3</v>
      </c>
      <c r="CG17" s="296">
        <v>36</v>
      </c>
      <c r="CH17" s="296">
        <v>0</v>
      </c>
      <c r="CI17" s="296">
        <v>35</v>
      </c>
      <c r="CJ17" s="296">
        <v>79</v>
      </c>
      <c r="CK17" s="296"/>
      <c r="CL17" s="909">
        <v>125</v>
      </c>
      <c r="CM17" s="778">
        <v>1</v>
      </c>
      <c r="CN17" s="778">
        <v>1</v>
      </c>
      <c r="CO17" s="778">
        <v>11</v>
      </c>
      <c r="CP17" s="778"/>
      <c r="CQ17" s="778">
        <v>11</v>
      </c>
      <c r="CR17" s="296">
        <v>9</v>
      </c>
      <c r="CS17" s="296"/>
      <c r="CT17" s="296">
        <v>36.4</v>
      </c>
      <c r="CU17" s="296">
        <v>20</v>
      </c>
      <c r="CV17" s="296">
        <v>2257</v>
      </c>
      <c r="CW17" s="296">
        <v>106</v>
      </c>
      <c r="CX17" s="296">
        <v>0</v>
      </c>
      <c r="CY17" s="296">
        <v>19</v>
      </c>
      <c r="CZ17" s="296">
        <v>57</v>
      </c>
      <c r="DA17" s="296"/>
      <c r="DB17" s="296" t="s">
        <v>1032</v>
      </c>
      <c r="DC17" s="296">
        <v>0</v>
      </c>
      <c r="DD17" s="296">
        <v>0</v>
      </c>
      <c r="DE17" s="296">
        <v>0</v>
      </c>
      <c r="DF17" s="296">
        <v>0</v>
      </c>
      <c r="DG17" s="296">
        <v>0</v>
      </c>
      <c r="DH17" s="296">
        <v>0</v>
      </c>
      <c r="DI17" s="296"/>
      <c r="DJ17" s="296">
        <v>0</v>
      </c>
      <c r="DK17" s="778">
        <v>0</v>
      </c>
      <c r="DL17" s="778">
        <v>0</v>
      </c>
      <c r="DM17" s="778">
        <v>0</v>
      </c>
      <c r="DN17" s="778">
        <v>0</v>
      </c>
      <c r="DO17" s="778">
        <v>0</v>
      </c>
      <c r="DP17" s="778">
        <v>0</v>
      </c>
      <c r="DQ17" s="1102"/>
      <c r="DR17" s="778">
        <v>0</v>
      </c>
      <c r="DS17" s="778">
        <v>0</v>
      </c>
      <c r="DT17" s="778">
        <v>0</v>
      </c>
      <c r="DU17" s="778">
        <v>0</v>
      </c>
      <c r="DV17" s="778">
        <v>0</v>
      </c>
      <c r="DW17" s="778">
        <v>0</v>
      </c>
      <c r="DX17" s="298">
        <v>0</v>
      </c>
      <c r="DY17" s="298"/>
      <c r="DZ17" s="298">
        <v>0</v>
      </c>
      <c r="EA17" s="296">
        <v>562</v>
      </c>
      <c r="EB17" s="296">
        <v>110</v>
      </c>
      <c r="EC17" s="296">
        <v>78</v>
      </c>
      <c r="ED17" s="296">
        <v>38</v>
      </c>
      <c r="EE17" s="296">
        <v>76</v>
      </c>
      <c r="EF17" s="296">
        <v>74</v>
      </c>
      <c r="EG17" s="296"/>
      <c r="EH17" s="296">
        <v>-2.6</v>
      </c>
      <c r="EI17" s="296">
        <v>0</v>
      </c>
      <c r="EJ17" s="296">
        <v>0</v>
      </c>
      <c r="EK17" s="296">
        <v>0</v>
      </c>
      <c r="EL17" s="296">
        <v>0</v>
      </c>
      <c r="EM17" s="296">
        <v>0</v>
      </c>
      <c r="EN17" s="296">
        <v>0</v>
      </c>
      <c r="EO17" s="296"/>
      <c r="EP17" s="296"/>
      <c r="EQ17" s="778">
        <v>205</v>
      </c>
      <c r="ER17" s="778">
        <v>340</v>
      </c>
      <c r="ES17" s="778">
        <v>244</v>
      </c>
      <c r="ET17" s="778">
        <v>87</v>
      </c>
      <c r="EU17" s="778">
        <v>119</v>
      </c>
      <c r="EV17" s="298">
        <v>61</v>
      </c>
      <c r="EW17" s="298"/>
      <c r="EX17" s="298">
        <v>-48.7</v>
      </c>
      <c r="EY17" s="296">
        <v>1</v>
      </c>
      <c r="EZ17" s="296">
        <v>2</v>
      </c>
      <c r="FA17" s="296">
        <v>2</v>
      </c>
      <c r="FB17" s="296">
        <v>1</v>
      </c>
      <c r="FC17" s="296">
        <v>1</v>
      </c>
      <c r="FD17" s="298">
        <v>0</v>
      </c>
      <c r="FE17" s="298"/>
      <c r="FF17" s="619">
        <v>0</v>
      </c>
      <c r="FG17" s="296">
        <v>0</v>
      </c>
      <c r="FH17" s="296">
        <v>0</v>
      </c>
      <c r="FI17" s="296">
        <v>4</v>
      </c>
      <c r="FJ17" s="296">
        <v>0</v>
      </c>
      <c r="FK17" s="296">
        <v>7</v>
      </c>
      <c r="FL17" s="298">
        <v>0</v>
      </c>
      <c r="FM17" s="298"/>
      <c r="FN17" s="298">
        <v>0</v>
      </c>
      <c r="FO17" s="778">
        <v>2</v>
      </c>
      <c r="FP17" s="778">
        <v>3</v>
      </c>
      <c r="FQ17" s="778">
        <v>2</v>
      </c>
      <c r="FR17" s="778">
        <v>0</v>
      </c>
      <c r="FS17" s="778">
        <v>2</v>
      </c>
      <c r="FT17" s="778">
        <v>3</v>
      </c>
      <c r="FU17" s="1102"/>
      <c r="FV17" s="778">
        <v>50</v>
      </c>
      <c r="FW17" s="296">
        <v>24</v>
      </c>
      <c r="FX17" s="296">
        <v>29</v>
      </c>
      <c r="FY17" s="296">
        <v>25</v>
      </c>
      <c r="FZ17" s="296">
        <v>0</v>
      </c>
      <c r="GA17" s="296">
        <v>6</v>
      </c>
      <c r="GB17" s="553">
        <v>3</v>
      </c>
      <c r="GC17" s="553"/>
      <c r="GD17" s="921">
        <v>-0.5</v>
      </c>
      <c r="GE17" s="778">
        <v>0</v>
      </c>
      <c r="GF17" s="778">
        <v>0</v>
      </c>
      <c r="GG17" s="778">
        <v>0</v>
      </c>
      <c r="GH17" s="778">
        <v>0</v>
      </c>
      <c r="GI17" s="778">
        <v>0</v>
      </c>
      <c r="GJ17" s="778">
        <v>0</v>
      </c>
      <c r="GK17" s="1102"/>
      <c r="GL17" s="778">
        <v>0</v>
      </c>
      <c r="GM17" s="597">
        <v>107</v>
      </c>
      <c r="GN17" s="597">
        <v>45</v>
      </c>
      <c r="GO17" s="597">
        <v>21</v>
      </c>
      <c r="GP17" s="597"/>
      <c r="GQ17" s="597">
        <v>37</v>
      </c>
      <c r="GR17" s="597">
        <v>35</v>
      </c>
      <c r="GS17" s="597"/>
      <c r="GT17" s="597" t="s">
        <v>1033</v>
      </c>
      <c r="GU17" s="296">
        <v>66</v>
      </c>
      <c r="GV17" s="296">
        <v>63</v>
      </c>
      <c r="GW17" s="296">
        <v>86</v>
      </c>
      <c r="GX17" s="296"/>
      <c r="GY17" s="296">
        <v>47</v>
      </c>
      <c r="GZ17" s="553">
        <v>69</v>
      </c>
      <c r="HA17" s="553"/>
      <c r="HB17" s="913">
        <v>0.28699999999999998</v>
      </c>
      <c r="HC17" s="778">
        <v>0</v>
      </c>
      <c r="HD17" s="778">
        <v>0</v>
      </c>
      <c r="HE17" s="778">
        <v>0</v>
      </c>
      <c r="HF17" s="296">
        <v>0</v>
      </c>
      <c r="HG17" s="778">
        <v>0</v>
      </c>
      <c r="HH17" s="304">
        <v>7</v>
      </c>
      <c r="HI17" s="304"/>
      <c r="HJ17" s="304">
        <v>-61</v>
      </c>
      <c r="HK17" s="296">
        <v>75</v>
      </c>
      <c r="HL17" s="296">
        <v>86</v>
      </c>
      <c r="HM17" s="296">
        <v>81</v>
      </c>
      <c r="HN17" s="296">
        <v>0</v>
      </c>
      <c r="HO17" s="296">
        <v>73</v>
      </c>
      <c r="HP17" s="296">
        <v>62</v>
      </c>
      <c r="HQ17" s="296"/>
      <c r="HR17" s="909">
        <f t="shared" si="10"/>
        <v>-15.06849315068493</v>
      </c>
      <c r="HS17" s="298">
        <v>14</v>
      </c>
      <c r="HT17" s="298">
        <v>3</v>
      </c>
      <c r="HU17" s="237">
        <v>0</v>
      </c>
      <c r="HV17" s="298"/>
      <c r="HW17" s="298">
        <v>2</v>
      </c>
      <c r="HX17" s="298">
        <v>0</v>
      </c>
      <c r="HY17" s="298"/>
      <c r="HZ17" s="298">
        <v>0</v>
      </c>
      <c r="IA17" s="296">
        <v>4</v>
      </c>
      <c r="IB17" s="296">
        <v>16</v>
      </c>
      <c r="IC17" s="296">
        <v>9</v>
      </c>
      <c r="ID17" s="296">
        <v>17</v>
      </c>
      <c r="IE17" s="296">
        <v>37</v>
      </c>
      <c r="IF17" s="296">
        <v>9</v>
      </c>
      <c r="IG17" s="296"/>
      <c r="IH17" s="296">
        <v>-75.7</v>
      </c>
      <c r="II17" s="778">
        <v>0</v>
      </c>
      <c r="IJ17" s="778">
        <v>0</v>
      </c>
      <c r="IK17" s="778">
        <v>0</v>
      </c>
      <c r="IL17" s="778">
        <v>0</v>
      </c>
      <c r="IM17" s="778">
        <v>0</v>
      </c>
      <c r="IN17" s="778">
        <v>0</v>
      </c>
      <c r="IO17" s="1102"/>
      <c r="IP17" s="778">
        <v>0</v>
      </c>
      <c r="IQ17" s="778">
        <v>3829</v>
      </c>
      <c r="IR17" s="778">
        <v>4177</v>
      </c>
      <c r="IS17" s="778">
        <v>3974</v>
      </c>
      <c r="IT17" s="778">
        <v>0</v>
      </c>
      <c r="IU17" s="778">
        <v>3829</v>
      </c>
      <c r="IV17" s="778">
        <v>0</v>
      </c>
      <c r="IW17" s="1102"/>
      <c r="IX17" s="914">
        <f t="shared" si="11"/>
        <v>0</v>
      </c>
      <c r="IY17" s="778">
        <v>16</v>
      </c>
      <c r="IZ17" s="778">
        <v>20</v>
      </c>
      <c r="JA17" s="778">
        <v>35</v>
      </c>
      <c r="JB17" s="778">
        <v>0</v>
      </c>
      <c r="JC17" s="778">
        <v>0</v>
      </c>
      <c r="JD17" s="298">
        <v>0</v>
      </c>
      <c r="JE17" s="298"/>
      <c r="JF17" s="619">
        <v>0</v>
      </c>
      <c r="JG17" s="778">
        <v>0</v>
      </c>
      <c r="JH17" s="778">
        <v>0</v>
      </c>
      <c r="JI17" s="778">
        <v>0</v>
      </c>
      <c r="JJ17" s="778">
        <v>0</v>
      </c>
      <c r="JK17" s="778">
        <v>0</v>
      </c>
      <c r="JL17" s="778">
        <v>0</v>
      </c>
      <c r="JM17" s="1102"/>
      <c r="JN17" s="778">
        <v>0</v>
      </c>
      <c r="JO17" s="296">
        <v>21</v>
      </c>
      <c r="JP17" s="296">
        <v>0</v>
      </c>
      <c r="JQ17" s="296">
        <v>0</v>
      </c>
      <c r="JR17" s="296">
        <v>0</v>
      </c>
      <c r="JS17" s="296">
        <v>0</v>
      </c>
      <c r="JT17" s="296">
        <v>0</v>
      </c>
      <c r="JU17" s="296"/>
      <c r="JV17" s="778">
        <v>0</v>
      </c>
      <c r="JW17" s="599">
        <v>0</v>
      </c>
      <c r="JX17" s="599">
        <v>0</v>
      </c>
      <c r="JY17" s="915">
        <v>0</v>
      </c>
      <c r="JZ17" s="915">
        <v>0</v>
      </c>
      <c r="KA17" s="599">
        <v>0</v>
      </c>
      <c r="KB17" s="304">
        <v>2</v>
      </c>
      <c r="KC17" s="304"/>
      <c r="KD17" s="604"/>
      <c r="KE17" s="778"/>
      <c r="KF17" s="778"/>
      <c r="KG17" s="778"/>
      <c r="KH17" s="778"/>
      <c r="KI17" s="778"/>
      <c r="KJ17" s="778"/>
      <c r="KK17" s="1102"/>
      <c r="KL17" s="778"/>
      <c r="KM17" s="600">
        <f t="shared" si="3"/>
        <v>4958</v>
      </c>
      <c r="KN17" s="600">
        <f t="shared" si="4"/>
        <v>7182</v>
      </c>
      <c r="KO17" s="600">
        <f t="shared" si="5"/>
        <v>4823</v>
      </c>
      <c r="KP17" s="600">
        <f t="shared" si="6"/>
        <v>146</v>
      </c>
      <c r="KQ17" s="600">
        <f t="shared" si="7"/>
        <v>4344</v>
      </c>
      <c r="KR17" s="600">
        <f t="shared" si="8"/>
        <v>493</v>
      </c>
      <c r="KS17" s="600">
        <f t="shared" si="8"/>
        <v>0</v>
      </c>
      <c r="KT17" s="600">
        <f t="shared" si="9"/>
        <v>-493</v>
      </c>
    </row>
    <row r="18" spans="1:306" ht="24.75" customHeight="1" x14ac:dyDescent="0.25">
      <c r="A18" s="1146">
        <v>6</v>
      </c>
      <c r="B18" s="601" t="s">
        <v>1034</v>
      </c>
      <c r="C18" s="593">
        <v>4787</v>
      </c>
      <c r="D18" s="593">
        <v>4787</v>
      </c>
      <c r="E18" s="593">
        <v>4787</v>
      </c>
      <c r="F18" s="593">
        <v>0</v>
      </c>
      <c r="G18" s="593">
        <v>3642</v>
      </c>
      <c r="H18" s="593">
        <v>4310</v>
      </c>
      <c r="I18" s="593"/>
      <c r="J18" s="593">
        <v>668</v>
      </c>
      <c r="K18" s="235">
        <v>0</v>
      </c>
      <c r="L18" s="235">
        <v>0</v>
      </c>
      <c r="M18" s="235">
        <v>0</v>
      </c>
      <c r="N18" s="593">
        <v>0</v>
      </c>
      <c r="O18" s="235">
        <v>0</v>
      </c>
      <c r="P18" s="235">
        <v>5987</v>
      </c>
      <c r="Q18" s="235"/>
      <c r="R18" s="235">
        <v>0</v>
      </c>
      <c r="S18" s="235">
        <v>0</v>
      </c>
      <c r="T18" s="235">
        <v>0</v>
      </c>
      <c r="U18" s="235">
        <v>0</v>
      </c>
      <c r="V18" s="235">
        <v>0</v>
      </c>
      <c r="W18" s="235">
        <v>0</v>
      </c>
      <c r="X18" s="235">
        <v>0</v>
      </c>
      <c r="Y18" s="235"/>
      <c r="Z18" s="235">
        <f t="shared" si="1"/>
        <v>0</v>
      </c>
      <c r="AA18" s="918">
        <v>3400</v>
      </c>
      <c r="AB18" s="918">
        <v>3400</v>
      </c>
      <c r="AC18" s="918">
        <v>3400</v>
      </c>
      <c r="AD18" s="918">
        <v>0</v>
      </c>
      <c r="AE18" s="593">
        <v>68</v>
      </c>
      <c r="AF18" s="619">
        <v>0</v>
      </c>
      <c r="AG18" s="619"/>
      <c r="AH18" s="298">
        <f t="shared" si="2"/>
        <v>-68</v>
      </c>
      <c r="AI18" s="594">
        <v>3864</v>
      </c>
      <c r="AJ18" s="594">
        <v>3050</v>
      </c>
      <c r="AK18" s="594">
        <v>3670</v>
      </c>
      <c r="AL18" s="594">
        <v>3500</v>
      </c>
      <c r="AM18" s="594">
        <v>4335</v>
      </c>
      <c r="AN18" s="304">
        <v>4511.7</v>
      </c>
      <c r="AO18" s="304"/>
      <c r="AP18" s="919">
        <v>104.07</v>
      </c>
      <c r="AQ18" s="235">
        <v>0</v>
      </c>
      <c r="AR18" s="235">
        <v>0</v>
      </c>
      <c r="AS18" s="235">
        <v>0</v>
      </c>
      <c r="AT18" s="235">
        <v>0</v>
      </c>
      <c r="AU18" s="235">
        <v>0</v>
      </c>
      <c r="AV18" s="235">
        <v>0</v>
      </c>
      <c r="AW18" s="235"/>
      <c r="AX18" s="595">
        <v>0</v>
      </c>
      <c r="AY18" s="593">
        <v>3471</v>
      </c>
      <c r="AZ18" s="593">
        <v>3672</v>
      </c>
      <c r="BA18" s="593">
        <v>3558</v>
      </c>
      <c r="BB18" s="235">
        <v>0</v>
      </c>
      <c r="BC18" s="593">
        <v>3512</v>
      </c>
      <c r="BD18" s="298">
        <v>4523</v>
      </c>
      <c r="BE18" s="298"/>
      <c r="BF18" s="298">
        <v>0</v>
      </c>
      <c r="BG18" s="235">
        <v>4515</v>
      </c>
      <c r="BH18" s="235">
        <v>4512</v>
      </c>
      <c r="BI18" s="235">
        <v>4512</v>
      </c>
      <c r="BJ18" s="235"/>
      <c r="BK18" s="235">
        <v>4515</v>
      </c>
      <c r="BL18" s="235"/>
      <c r="BM18" s="235"/>
      <c r="BN18" s="235"/>
      <c r="BO18" s="235">
        <v>0</v>
      </c>
      <c r="BP18" s="235">
        <v>0</v>
      </c>
      <c r="BQ18" s="235">
        <v>1798</v>
      </c>
      <c r="BR18" s="235">
        <v>0</v>
      </c>
      <c r="BS18" s="235">
        <v>2095</v>
      </c>
      <c r="BT18" s="235">
        <v>0</v>
      </c>
      <c r="BU18" s="235"/>
      <c r="BV18" s="235">
        <v>3.4</v>
      </c>
      <c r="BW18" s="778">
        <v>0</v>
      </c>
      <c r="BX18" s="778">
        <v>0</v>
      </c>
      <c r="BY18" s="778">
        <v>0</v>
      </c>
      <c r="BZ18" s="778">
        <v>0</v>
      </c>
      <c r="CA18" s="778">
        <v>0</v>
      </c>
      <c r="CB18" s="778">
        <v>0</v>
      </c>
      <c r="CC18" s="1102"/>
      <c r="CD18" s="778">
        <v>0</v>
      </c>
      <c r="CE18" s="296">
        <v>0</v>
      </c>
      <c r="CF18" s="296">
        <v>0</v>
      </c>
      <c r="CG18" s="296">
        <v>0</v>
      </c>
      <c r="CH18" s="296">
        <v>0</v>
      </c>
      <c r="CI18" s="296">
        <v>0</v>
      </c>
      <c r="CJ18" s="296">
        <v>0</v>
      </c>
      <c r="CK18" s="296"/>
      <c r="CL18" s="296">
        <v>0</v>
      </c>
      <c r="CM18" s="778"/>
      <c r="CN18" s="778"/>
      <c r="CO18" s="778"/>
      <c r="CP18" s="778"/>
      <c r="CQ18" s="778"/>
      <c r="CR18" s="296">
        <v>4044</v>
      </c>
      <c r="CS18" s="296"/>
      <c r="CT18" s="296">
        <v>19.7</v>
      </c>
      <c r="CU18" s="296">
        <v>4349</v>
      </c>
      <c r="CV18" s="296">
        <v>3607</v>
      </c>
      <c r="CW18" s="296">
        <v>3881</v>
      </c>
      <c r="CX18" s="296">
        <v>0</v>
      </c>
      <c r="CY18" s="296">
        <v>4171</v>
      </c>
      <c r="CZ18" s="296">
        <v>4303</v>
      </c>
      <c r="DA18" s="296"/>
      <c r="DB18" s="296">
        <v>3.1</v>
      </c>
      <c r="DC18" s="296">
        <v>2865</v>
      </c>
      <c r="DD18" s="296">
        <v>2612</v>
      </c>
      <c r="DE18" s="296">
        <v>1204</v>
      </c>
      <c r="DF18" s="296">
        <v>0</v>
      </c>
      <c r="DG18" s="296">
        <v>621</v>
      </c>
      <c r="DH18" s="296">
        <v>1840</v>
      </c>
      <c r="DI18" s="296"/>
      <c r="DJ18" s="296">
        <v>-48</v>
      </c>
      <c r="DK18" s="778">
        <v>0</v>
      </c>
      <c r="DL18" s="778">
        <v>0</v>
      </c>
      <c r="DM18" s="778">
        <v>0</v>
      </c>
      <c r="DN18" s="778">
        <v>0</v>
      </c>
      <c r="DO18" s="778">
        <v>0</v>
      </c>
      <c r="DP18" s="778">
        <v>0</v>
      </c>
      <c r="DQ18" s="1102"/>
      <c r="DR18" s="778">
        <v>0</v>
      </c>
      <c r="DS18" s="778">
        <v>2592</v>
      </c>
      <c r="DT18" s="778">
        <v>2592</v>
      </c>
      <c r="DU18" s="778">
        <v>2592</v>
      </c>
      <c r="DV18" s="778">
        <v>0</v>
      </c>
      <c r="DW18" s="778">
        <v>1296</v>
      </c>
      <c r="DX18" s="298">
        <v>1296</v>
      </c>
      <c r="DY18" s="298"/>
      <c r="DZ18" s="298">
        <v>0</v>
      </c>
      <c r="EA18" s="296">
        <v>16083</v>
      </c>
      <c r="EB18" s="296">
        <v>16083</v>
      </c>
      <c r="EC18" s="296">
        <v>16083</v>
      </c>
      <c r="ED18" s="296">
        <v>16083</v>
      </c>
      <c r="EE18" s="296">
        <v>16083</v>
      </c>
      <c r="EF18" s="296">
        <v>16083</v>
      </c>
      <c r="EG18" s="296"/>
      <c r="EH18" s="296">
        <v>0</v>
      </c>
      <c r="EI18" s="296"/>
      <c r="EJ18" s="296"/>
      <c r="EK18" s="296"/>
      <c r="EL18" s="296"/>
      <c r="EM18" s="296"/>
      <c r="EN18" s="296"/>
      <c r="EO18" s="296"/>
      <c r="EP18" s="296"/>
      <c r="EQ18" s="778">
        <v>3204.4</v>
      </c>
      <c r="ER18" s="778">
        <v>3138.2</v>
      </c>
      <c r="ES18" s="778">
        <v>2340.4</v>
      </c>
      <c r="ET18" s="778">
        <v>2888.2</v>
      </c>
      <c r="EU18" s="778">
        <v>4073.9</v>
      </c>
      <c r="EV18" s="298">
        <v>3174.7</v>
      </c>
      <c r="EW18" s="298"/>
      <c r="EX18" s="298">
        <v>-22</v>
      </c>
      <c r="EY18" s="296">
        <v>7620</v>
      </c>
      <c r="EZ18" s="296">
        <v>4535</v>
      </c>
      <c r="FA18" s="296">
        <v>5568</v>
      </c>
      <c r="FB18" s="296">
        <v>10051</v>
      </c>
      <c r="FC18" s="296">
        <v>8481</v>
      </c>
      <c r="FD18" s="298">
        <v>6329</v>
      </c>
      <c r="FE18" s="298"/>
      <c r="FF18" s="911">
        <v>0.746</v>
      </c>
      <c r="FG18" s="296">
        <v>0</v>
      </c>
      <c r="FH18" s="296">
        <v>3077.6</v>
      </c>
      <c r="FI18" s="296">
        <v>7101</v>
      </c>
      <c r="FJ18" s="296">
        <v>0</v>
      </c>
      <c r="FK18" s="296">
        <v>4657</v>
      </c>
      <c r="FL18" s="298">
        <v>0</v>
      </c>
      <c r="FM18" s="298"/>
      <c r="FN18" s="298">
        <v>0</v>
      </c>
      <c r="FO18" s="778">
        <v>3220</v>
      </c>
      <c r="FP18" s="778">
        <v>3553</v>
      </c>
      <c r="FQ18" s="778">
        <v>3337</v>
      </c>
      <c r="FR18" s="778">
        <v>0</v>
      </c>
      <c r="FS18" s="778">
        <v>3432</v>
      </c>
      <c r="FT18" s="778">
        <v>4170</v>
      </c>
      <c r="FU18" s="1102"/>
      <c r="FV18" s="778">
        <v>21.5</v>
      </c>
      <c r="FW18" s="296">
        <v>0</v>
      </c>
      <c r="FX18" s="296">
        <v>0</v>
      </c>
      <c r="FY18" s="296">
        <v>0</v>
      </c>
      <c r="FZ18" s="296">
        <v>0</v>
      </c>
      <c r="GA18" s="296">
        <v>0</v>
      </c>
      <c r="GB18" s="296">
        <v>0</v>
      </c>
      <c r="GC18" s="296"/>
      <c r="GD18" s="296">
        <v>0</v>
      </c>
      <c r="GE18" s="778">
        <v>4272</v>
      </c>
      <c r="GF18" s="778">
        <v>4089</v>
      </c>
      <c r="GG18" s="778">
        <v>5327</v>
      </c>
      <c r="GH18" s="778">
        <v>0</v>
      </c>
      <c r="GI18" s="778">
        <v>7577</v>
      </c>
      <c r="GJ18" s="778">
        <v>7428</v>
      </c>
      <c r="GK18" s="1102"/>
      <c r="GL18" s="778">
        <v>-1.96</v>
      </c>
      <c r="GM18" s="597" t="s">
        <v>1035</v>
      </c>
      <c r="GN18" s="597" t="s">
        <v>1036</v>
      </c>
      <c r="GO18" s="597" t="s">
        <v>1036</v>
      </c>
      <c r="GP18" s="597"/>
      <c r="GQ18" s="597" t="s">
        <v>1036</v>
      </c>
      <c r="GR18" s="597" t="s">
        <v>1036</v>
      </c>
      <c r="GS18" s="597"/>
      <c r="GT18" s="597" t="s">
        <v>1037</v>
      </c>
      <c r="GU18" s="296">
        <v>3.53</v>
      </c>
      <c r="GV18" s="296">
        <v>3.5</v>
      </c>
      <c r="GW18" s="296">
        <v>3.5</v>
      </c>
      <c r="GX18" s="296"/>
      <c r="GY18" s="296">
        <v>3.2</v>
      </c>
      <c r="GZ18" s="298">
        <v>3.53</v>
      </c>
      <c r="HA18" s="298"/>
      <c r="HB18" s="913">
        <v>0.10300000000000001</v>
      </c>
      <c r="HC18" s="778">
        <v>0</v>
      </c>
      <c r="HD18" s="778">
        <v>0</v>
      </c>
      <c r="HE18" s="778">
        <v>0</v>
      </c>
      <c r="HF18" s="296">
        <v>0</v>
      </c>
      <c r="HG18" s="778">
        <v>0</v>
      </c>
      <c r="HH18" s="922">
        <v>0</v>
      </c>
      <c r="HI18" s="922"/>
      <c r="HJ18" s="922">
        <v>0</v>
      </c>
      <c r="HK18" s="296">
        <v>19875</v>
      </c>
      <c r="HL18" s="296">
        <v>23505</v>
      </c>
      <c r="HM18" s="296">
        <v>21763</v>
      </c>
      <c r="HN18" s="296">
        <v>0</v>
      </c>
      <c r="HO18" s="296">
        <v>18101</v>
      </c>
      <c r="HP18" s="296">
        <v>17710</v>
      </c>
      <c r="HQ18" s="296"/>
      <c r="HR18" s="909">
        <f t="shared" si="10"/>
        <v>-2.1601016518424387</v>
      </c>
      <c r="HS18" s="298">
        <v>3681</v>
      </c>
      <c r="HT18" s="298">
        <v>3679</v>
      </c>
      <c r="HU18" s="237">
        <v>0</v>
      </c>
      <c r="HV18" s="298"/>
      <c r="HW18" s="298">
        <v>3681</v>
      </c>
      <c r="HX18" s="298">
        <v>3694</v>
      </c>
      <c r="HY18" s="298"/>
      <c r="HZ18" s="910">
        <v>4.0000000000000001E-3</v>
      </c>
      <c r="IA18" s="296">
        <v>0.83120000000000005</v>
      </c>
      <c r="IB18" s="296">
        <v>0.88099999999999989</v>
      </c>
      <c r="IC18" s="296">
        <v>0.97900000000000009</v>
      </c>
      <c r="ID18" s="296">
        <v>0</v>
      </c>
      <c r="IE18" s="296">
        <v>1.0659999999999998</v>
      </c>
      <c r="IF18" s="296">
        <v>0</v>
      </c>
      <c r="IG18" s="296"/>
      <c r="IH18" s="296">
        <v>0</v>
      </c>
      <c r="II18" s="778">
        <v>0</v>
      </c>
      <c r="IJ18" s="778">
        <v>0</v>
      </c>
      <c r="IK18" s="778">
        <v>0</v>
      </c>
      <c r="IL18" s="778">
        <v>0</v>
      </c>
      <c r="IM18" s="778">
        <v>0</v>
      </c>
      <c r="IN18" s="778">
        <v>0</v>
      </c>
      <c r="IO18" s="1102"/>
      <c r="IP18" s="778">
        <v>0</v>
      </c>
      <c r="IQ18" s="778">
        <v>1075</v>
      </c>
      <c r="IR18" s="778">
        <v>1078</v>
      </c>
      <c r="IS18" s="778">
        <v>959</v>
      </c>
      <c r="IT18" s="778">
        <v>0</v>
      </c>
      <c r="IU18" s="778">
        <v>1075</v>
      </c>
      <c r="IV18" s="778">
        <v>0</v>
      </c>
      <c r="IW18" s="1102"/>
      <c r="IX18" s="914">
        <f t="shared" si="11"/>
        <v>0</v>
      </c>
      <c r="IY18" s="923">
        <v>1842</v>
      </c>
      <c r="IZ18" s="923">
        <v>2132</v>
      </c>
      <c r="JA18" s="923">
        <v>2132</v>
      </c>
      <c r="JB18" s="778">
        <v>0</v>
      </c>
      <c r="JC18" s="923">
        <v>2132</v>
      </c>
      <c r="JD18" s="298">
        <v>61</v>
      </c>
      <c r="JE18" s="298"/>
      <c r="JF18" s="298">
        <v>97</v>
      </c>
      <c r="JG18" s="778">
        <v>0</v>
      </c>
      <c r="JH18" s="778">
        <v>0</v>
      </c>
      <c r="JI18" s="778">
        <v>0</v>
      </c>
      <c r="JJ18" s="778">
        <v>0</v>
      </c>
      <c r="JK18" s="778">
        <v>0</v>
      </c>
      <c r="JL18" s="778">
        <v>0</v>
      </c>
      <c r="JM18" s="1102"/>
      <c r="JN18" s="778">
        <v>0</v>
      </c>
      <c r="JO18" s="296">
        <v>1852</v>
      </c>
      <c r="JP18" s="296">
        <v>1312</v>
      </c>
      <c r="JQ18" s="296">
        <v>1266</v>
      </c>
      <c r="JR18" s="296">
        <v>0</v>
      </c>
      <c r="JS18" s="296">
        <v>4348</v>
      </c>
      <c r="JT18" s="296">
        <v>4402</v>
      </c>
      <c r="JU18" s="296"/>
      <c r="JV18" s="778">
        <v>1.2</v>
      </c>
      <c r="JW18" s="604">
        <v>0</v>
      </c>
      <c r="JX18" s="604">
        <v>0</v>
      </c>
      <c r="JY18" s="604">
        <v>0</v>
      </c>
      <c r="JZ18" s="604">
        <v>0</v>
      </c>
      <c r="KA18" s="604">
        <v>0</v>
      </c>
      <c r="KB18" s="604">
        <v>0</v>
      </c>
      <c r="KC18" s="604"/>
      <c r="KD18" s="604"/>
      <c r="KE18" s="778"/>
      <c r="KF18" s="778"/>
      <c r="KG18" s="778"/>
      <c r="KH18" s="778"/>
      <c r="KI18" s="778"/>
      <c r="KJ18" s="778"/>
      <c r="KK18" s="1102"/>
      <c r="KL18" s="778"/>
      <c r="KM18" s="600" t="e">
        <f t="shared" si="3"/>
        <v>#VALUE!</v>
      </c>
      <c r="KN18" s="600" t="e">
        <f t="shared" si="4"/>
        <v>#VALUE!</v>
      </c>
      <c r="KO18" s="600" t="e">
        <f t="shared" si="5"/>
        <v>#VALUE!</v>
      </c>
      <c r="KP18" s="600">
        <f t="shared" si="6"/>
        <v>32522.2</v>
      </c>
      <c r="KQ18" s="600" t="e">
        <f t="shared" si="7"/>
        <v>#VALUE!</v>
      </c>
      <c r="KR18" s="600" t="e">
        <f t="shared" si="8"/>
        <v>#VALUE!</v>
      </c>
      <c r="KS18" s="600">
        <f t="shared" si="8"/>
        <v>0</v>
      </c>
      <c r="KT18" s="600" t="e">
        <f t="shared" si="9"/>
        <v>#VALUE!</v>
      </c>
    </row>
    <row r="19" spans="1:306" ht="24" x14ac:dyDescent="0.25">
      <c r="A19" s="1146"/>
      <c r="B19" s="924" t="s">
        <v>1038</v>
      </c>
      <c r="C19" s="205">
        <v>0</v>
      </c>
      <c r="D19" s="205">
        <v>0</v>
      </c>
      <c r="E19" s="298">
        <v>0</v>
      </c>
      <c r="F19" s="298">
        <v>0</v>
      </c>
      <c r="G19" s="298">
        <v>3973</v>
      </c>
      <c r="H19" s="298">
        <v>4028</v>
      </c>
      <c r="I19" s="298"/>
      <c r="J19" s="298">
        <v>55</v>
      </c>
      <c r="K19" s="235">
        <v>0</v>
      </c>
      <c r="L19" s="235">
        <v>0</v>
      </c>
      <c r="M19" s="235">
        <v>0</v>
      </c>
      <c r="N19" s="593">
        <v>0</v>
      </c>
      <c r="O19" s="237">
        <v>0</v>
      </c>
      <c r="P19" s="237">
        <v>8044</v>
      </c>
      <c r="Q19" s="237"/>
      <c r="R19" s="235">
        <v>0</v>
      </c>
      <c r="S19" s="235">
        <v>0</v>
      </c>
      <c r="T19" s="235">
        <v>0</v>
      </c>
      <c r="U19" s="235">
        <v>0</v>
      </c>
      <c r="V19" s="235">
        <v>0</v>
      </c>
      <c r="W19" s="235">
        <v>0</v>
      </c>
      <c r="X19" s="235">
        <v>0</v>
      </c>
      <c r="Y19" s="235"/>
      <c r="Z19" s="237">
        <v>0</v>
      </c>
      <c r="AA19" s="237">
        <v>0</v>
      </c>
      <c r="AB19" s="237">
        <v>0</v>
      </c>
      <c r="AC19" s="237">
        <v>0</v>
      </c>
      <c r="AD19" s="237">
        <v>0</v>
      </c>
      <c r="AE19" s="237">
        <v>0</v>
      </c>
      <c r="AF19" s="237">
        <v>0</v>
      </c>
      <c r="AG19" s="237"/>
      <c r="AH19" s="298">
        <f t="shared" si="2"/>
        <v>0</v>
      </c>
      <c r="AI19" s="298">
        <f t="shared" ref="AI19" si="12">AH19-AF19</f>
        <v>0</v>
      </c>
      <c r="AJ19" s="298">
        <f t="shared" ref="AJ19" si="13">AI19-AH19</f>
        <v>0</v>
      </c>
      <c r="AK19" s="298">
        <f t="shared" ref="AK19" si="14">AJ19-AI19</f>
        <v>0</v>
      </c>
      <c r="AL19" s="298">
        <f t="shared" ref="AL19" si="15">AK19-AJ19</f>
        <v>0</v>
      </c>
      <c r="AM19" s="298">
        <f t="shared" ref="AM19" si="16">AL19-AK19</f>
        <v>0</v>
      </c>
      <c r="AN19" s="298">
        <f t="shared" ref="AN19" si="17">AM19-AL19</f>
        <v>0</v>
      </c>
      <c r="AO19" s="298"/>
      <c r="AP19" s="298">
        <f t="shared" ref="AP19" si="18">AN19-AM19</f>
        <v>0</v>
      </c>
      <c r="AQ19" s="298">
        <f t="shared" ref="AQ19" si="19">AP19-AN19</f>
        <v>0</v>
      </c>
      <c r="AR19" s="298">
        <f t="shared" ref="AR19" si="20">AQ19-AP19</f>
        <v>0</v>
      </c>
      <c r="AS19" s="298">
        <f t="shared" ref="AS19" si="21">AR19-AQ19</f>
        <v>0</v>
      </c>
      <c r="AT19" s="298">
        <f t="shared" ref="AT19" si="22">AS19-AR19</f>
        <v>0</v>
      </c>
      <c r="AU19" s="298">
        <f t="shared" ref="AU19" si="23">AT19-AS19</f>
        <v>0</v>
      </c>
      <c r="AV19" s="298">
        <f t="shared" ref="AV19" si="24">AU19-AT19</f>
        <v>0</v>
      </c>
      <c r="AW19" s="298"/>
      <c r="AX19" s="298">
        <f t="shared" ref="AX19" si="25">AV19-AU19</f>
        <v>0</v>
      </c>
      <c r="AY19" s="298">
        <f t="shared" ref="AY19" si="26">AX19-AV19</f>
        <v>0</v>
      </c>
      <c r="AZ19" s="298">
        <f t="shared" ref="AZ19" si="27">AY19-AX19</f>
        <v>0</v>
      </c>
      <c r="BA19" s="298">
        <f t="shared" ref="BA19" si="28">AZ19-AY19</f>
        <v>0</v>
      </c>
      <c r="BB19" s="298">
        <f t="shared" ref="BB19" si="29">BA19-AZ19</f>
        <v>0</v>
      </c>
      <c r="BC19" s="298">
        <f t="shared" ref="BC19" si="30">BB19-BA19</f>
        <v>0</v>
      </c>
      <c r="BD19" s="298">
        <f t="shared" ref="BD19" si="31">BC19-BB19</f>
        <v>0</v>
      </c>
      <c r="BE19" s="298"/>
      <c r="BF19" s="237"/>
      <c r="BG19" s="237"/>
      <c r="BH19" s="237"/>
      <c r="BI19" s="237"/>
      <c r="BJ19" s="237"/>
      <c r="BK19" s="237"/>
      <c r="BL19" s="237"/>
      <c r="BM19" s="237"/>
      <c r="BN19" s="237"/>
      <c r="BO19" s="237"/>
      <c r="BP19" s="237"/>
      <c r="BQ19" s="237"/>
      <c r="BR19" s="237"/>
      <c r="BS19" s="237"/>
      <c r="BT19" s="237"/>
      <c r="BU19" s="237"/>
      <c r="BV19" s="237"/>
      <c r="BW19" s="527">
        <v>347.3</v>
      </c>
      <c r="BX19" s="527">
        <v>324.5</v>
      </c>
      <c r="BY19" s="527">
        <v>468.8</v>
      </c>
      <c r="BZ19" s="527">
        <v>0</v>
      </c>
      <c r="CA19" s="527">
        <v>341.7</v>
      </c>
      <c r="CB19" s="527">
        <v>333.2</v>
      </c>
      <c r="CC19" s="527"/>
      <c r="CD19" s="527">
        <v>-2.4900000000000002</v>
      </c>
      <c r="CE19" s="527">
        <v>0</v>
      </c>
      <c r="CF19" s="527">
        <v>0</v>
      </c>
      <c r="CG19" s="527">
        <v>0</v>
      </c>
      <c r="CH19" s="296">
        <v>0</v>
      </c>
      <c r="CI19" s="527">
        <v>0</v>
      </c>
      <c r="CJ19" s="527">
        <v>0</v>
      </c>
      <c r="CK19" s="527"/>
      <c r="CL19" s="527">
        <v>0</v>
      </c>
      <c r="CM19" s="778">
        <v>3390</v>
      </c>
      <c r="CN19" s="778">
        <v>3376</v>
      </c>
      <c r="CO19" s="778">
        <v>3379</v>
      </c>
      <c r="CP19" s="778"/>
      <c r="CQ19" s="778">
        <v>3379</v>
      </c>
      <c r="CR19" s="778">
        <v>4044</v>
      </c>
      <c r="CS19" s="1102"/>
      <c r="CT19" s="778">
        <v>19.7</v>
      </c>
      <c r="CU19" s="527"/>
      <c r="CV19" s="527"/>
      <c r="CW19" s="527"/>
      <c r="CX19" s="527"/>
      <c r="CY19" s="527"/>
      <c r="CZ19" s="527"/>
      <c r="DA19" s="527"/>
      <c r="DB19" s="527"/>
      <c r="DC19" s="527"/>
      <c r="DD19" s="527"/>
      <c r="DE19" s="527"/>
      <c r="DF19" s="296">
        <v>0</v>
      </c>
      <c r="DG19" s="527"/>
      <c r="DH19" s="527">
        <v>748</v>
      </c>
      <c r="DI19" s="527"/>
      <c r="DJ19" s="527"/>
      <c r="DK19" s="527"/>
      <c r="DL19" s="527"/>
      <c r="DM19" s="527"/>
      <c r="DN19" s="527"/>
      <c r="DO19" s="527"/>
      <c r="DP19" s="527"/>
      <c r="DQ19" s="527"/>
      <c r="DR19" s="527"/>
      <c r="DS19" s="527"/>
      <c r="DT19" s="527"/>
      <c r="DU19" s="527"/>
      <c r="DV19" s="527"/>
      <c r="DW19" s="527"/>
      <c r="DX19" s="527"/>
      <c r="DY19" s="527"/>
      <c r="DZ19" s="527"/>
      <c r="EA19" s="527"/>
      <c r="EB19" s="527"/>
      <c r="EC19" s="527"/>
      <c r="ED19" s="527"/>
      <c r="EE19" s="527"/>
      <c r="EF19" s="527"/>
      <c r="EG19" s="527"/>
      <c r="EH19" s="527"/>
      <c r="EI19" s="527"/>
      <c r="EJ19" s="527"/>
      <c r="EK19" s="527"/>
      <c r="EL19" s="527"/>
      <c r="EM19" s="527"/>
      <c r="EN19" s="527"/>
      <c r="EO19" s="527"/>
      <c r="EP19" s="527"/>
      <c r="EQ19" s="527">
        <v>5008</v>
      </c>
      <c r="ER19" s="527">
        <v>4855.3999999999996</v>
      </c>
      <c r="ES19" s="527">
        <v>5135.3</v>
      </c>
      <c r="ET19" s="527">
        <v>3644</v>
      </c>
      <c r="EU19" s="527">
        <v>6270.7</v>
      </c>
      <c r="EV19" s="527"/>
      <c r="EW19" s="527"/>
      <c r="EX19" s="527"/>
      <c r="EY19" s="527">
        <v>1025</v>
      </c>
      <c r="EZ19" s="527">
        <v>983</v>
      </c>
      <c r="FA19" s="527">
        <v>3469</v>
      </c>
      <c r="FB19" s="527">
        <v>4361</v>
      </c>
      <c r="FC19" s="527">
        <v>812</v>
      </c>
      <c r="FD19" s="527">
        <v>1132</v>
      </c>
      <c r="FE19" s="527"/>
      <c r="FF19" s="925">
        <v>1.39</v>
      </c>
      <c r="FG19" s="527"/>
      <c r="FH19" s="527"/>
      <c r="FI19" s="527"/>
      <c r="FJ19" s="527"/>
      <c r="FK19" s="527"/>
      <c r="FL19" s="527"/>
      <c r="FM19" s="527"/>
      <c r="FN19" s="527"/>
      <c r="FO19" s="527"/>
      <c r="FP19" s="527"/>
      <c r="FQ19" s="527"/>
      <c r="FR19" s="527"/>
      <c r="FS19" s="527"/>
      <c r="FT19" s="527"/>
      <c r="FU19" s="527"/>
      <c r="FV19" s="527"/>
      <c r="FW19" s="527"/>
      <c r="FX19" s="527"/>
      <c r="FY19" s="527"/>
      <c r="FZ19" s="527"/>
      <c r="GA19" s="527"/>
      <c r="GB19" s="527"/>
      <c r="GC19" s="527"/>
      <c r="GD19" s="527"/>
      <c r="GE19" s="527"/>
      <c r="GF19" s="527"/>
      <c r="GG19" s="527"/>
      <c r="GH19" s="527"/>
      <c r="GI19" s="527">
        <v>169</v>
      </c>
      <c r="GJ19" s="527">
        <v>528</v>
      </c>
      <c r="GK19" s="527"/>
      <c r="GL19" s="527">
        <v>7</v>
      </c>
      <c r="GM19" s="567">
        <v>5311</v>
      </c>
      <c r="GN19" s="567">
        <v>5289</v>
      </c>
      <c r="GO19" s="567">
        <v>5292</v>
      </c>
      <c r="GP19" s="567"/>
      <c r="GQ19" s="567">
        <v>5292</v>
      </c>
      <c r="GR19" s="567"/>
      <c r="GS19" s="567"/>
      <c r="GT19" s="567">
        <v>0</v>
      </c>
      <c r="GU19" s="527"/>
      <c r="GV19" s="527"/>
      <c r="GW19" s="527"/>
      <c r="GX19" s="527"/>
      <c r="GY19" s="527"/>
      <c r="GZ19" s="527"/>
      <c r="HA19" s="527"/>
      <c r="HB19" s="527"/>
      <c r="HC19" s="527"/>
      <c r="HD19" s="527"/>
      <c r="HE19" s="527"/>
      <c r="HF19" s="527"/>
      <c r="HG19" s="527"/>
      <c r="HH19" s="527"/>
      <c r="HI19" s="527"/>
      <c r="HJ19" s="527"/>
      <c r="HK19" s="527"/>
      <c r="HL19" s="527"/>
      <c r="HM19" s="527"/>
      <c r="HN19" s="527"/>
      <c r="HO19" s="527"/>
      <c r="HP19" s="527"/>
      <c r="HQ19" s="527"/>
      <c r="HR19" s="527"/>
      <c r="HS19" s="527"/>
      <c r="HT19" s="527"/>
      <c r="HU19" s="527"/>
      <c r="HV19" s="527"/>
      <c r="HW19" s="527">
        <v>0</v>
      </c>
      <c r="HX19" s="527">
        <v>0</v>
      </c>
      <c r="HY19" s="527"/>
      <c r="HZ19" s="527">
        <v>0</v>
      </c>
      <c r="IA19" s="527">
        <v>0</v>
      </c>
      <c r="IB19" s="527">
        <v>0</v>
      </c>
      <c r="IC19" s="527">
        <v>0</v>
      </c>
      <c r="ID19" s="527">
        <v>0</v>
      </c>
      <c r="IE19" s="527">
        <v>0</v>
      </c>
      <c r="IF19" s="296">
        <v>0</v>
      </c>
      <c r="IG19" s="296"/>
      <c r="IH19" s="296">
        <v>0</v>
      </c>
      <c r="II19" s="778">
        <v>0</v>
      </c>
      <c r="IJ19" s="778">
        <v>0</v>
      </c>
      <c r="IK19" s="778">
        <v>0</v>
      </c>
      <c r="IL19" s="778">
        <v>0</v>
      </c>
      <c r="IM19" s="778">
        <v>0</v>
      </c>
      <c r="IN19" s="778">
        <v>0</v>
      </c>
      <c r="IO19" s="1102"/>
      <c r="IP19" s="778">
        <v>0</v>
      </c>
      <c r="IQ19" s="778">
        <v>0</v>
      </c>
      <c r="IR19" s="778">
        <v>0</v>
      </c>
      <c r="IS19" s="778">
        <v>0</v>
      </c>
      <c r="IT19" s="778">
        <v>0</v>
      </c>
      <c r="IU19" s="778">
        <v>0</v>
      </c>
      <c r="IV19" s="527">
        <v>0</v>
      </c>
      <c r="IW19" s="527"/>
      <c r="IX19" s="914" t="e">
        <f t="shared" si="11"/>
        <v>#DIV/0!</v>
      </c>
      <c r="IY19" s="527">
        <v>0</v>
      </c>
      <c r="IZ19" s="527">
        <v>0</v>
      </c>
      <c r="JA19" s="527">
        <v>0</v>
      </c>
      <c r="JB19" s="527">
        <v>0</v>
      </c>
      <c r="JC19" s="527">
        <v>0</v>
      </c>
      <c r="JD19" s="527">
        <v>0</v>
      </c>
      <c r="JE19" s="527"/>
      <c r="JF19" s="527">
        <v>0</v>
      </c>
      <c r="JG19" s="527">
        <v>0</v>
      </c>
      <c r="JH19" s="527">
        <v>0</v>
      </c>
      <c r="JI19" s="527">
        <v>0</v>
      </c>
      <c r="JJ19" s="527">
        <v>0</v>
      </c>
      <c r="JK19" s="527">
        <v>0</v>
      </c>
      <c r="JL19" s="527">
        <v>0</v>
      </c>
      <c r="JM19" s="527"/>
      <c r="JN19" s="527">
        <v>0</v>
      </c>
      <c r="JO19" s="527">
        <v>0</v>
      </c>
      <c r="JP19" s="527">
        <v>0</v>
      </c>
      <c r="JQ19" s="527">
        <v>0</v>
      </c>
      <c r="JR19" s="527">
        <v>0</v>
      </c>
      <c r="JS19" s="527">
        <v>0</v>
      </c>
      <c r="JT19" s="527">
        <v>0</v>
      </c>
      <c r="JU19" s="527"/>
      <c r="JV19" s="527">
        <v>0</v>
      </c>
      <c r="JW19" s="527">
        <v>0</v>
      </c>
      <c r="JX19" s="527">
        <v>0</v>
      </c>
      <c r="JY19" s="527">
        <v>0</v>
      </c>
      <c r="JZ19" s="527">
        <v>0</v>
      </c>
      <c r="KA19" s="527">
        <v>0</v>
      </c>
      <c r="KB19" s="527">
        <v>0</v>
      </c>
      <c r="KC19" s="527"/>
      <c r="KD19" s="527"/>
      <c r="KE19" s="527"/>
      <c r="KF19" s="527"/>
      <c r="KG19" s="527"/>
      <c r="KH19" s="527"/>
      <c r="KI19" s="527"/>
      <c r="KJ19" s="527"/>
      <c r="KK19" s="527"/>
      <c r="KL19" s="527"/>
      <c r="KM19" s="600">
        <f t="shared" si="3"/>
        <v>15081.3</v>
      </c>
      <c r="KN19" s="600">
        <f t="shared" si="4"/>
        <v>14827.9</v>
      </c>
      <c r="KO19" s="600">
        <f t="shared" si="5"/>
        <v>17744.099999999999</v>
      </c>
      <c r="KP19" s="600">
        <f>F19+N19+V19+AD19+AL19+AT19+BB19+BJ19+BR19+BZ19+CH19+CP19+CX19+DF19+DN19+DV19+ED19+EL19+ET19+FB19+FJ19+FR19+FZ19++GH19+GP19+GX19+HF19+HN19+HV19+ID19+IL19+IT19+JB19+JJ19+JR19+KB19</f>
        <v>8005</v>
      </c>
      <c r="KQ19" s="600">
        <f t="shared" si="7"/>
        <v>20237.400000000001</v>
      </c>
      <c r="KR19" s="600" t="e">
        <f>H19+P19+X19+AF19+AN19+AV19+BD19+BL19+BT19+CB19+CJ19+CR19+CZ19+DH19+DP19+DX19+EF19+EN19+EV19+FD19+FL19+FT19+GB19++GJ19+GR19+GZ19+HH19+HP19+HX19+IF19+IN19+IV19+JD19+JL19+JT19+#REF!</f>
        <v>#REF!</v>
      </c>
      <c r="KS19" s="600" t="e">
        <f>I19+Q19+Y19+AG19+AO19+AW19+BE19+BM19+BU19+CC19+CK19+CS19+DA19+DI19+DQ19+DY19+EG19+EO19+EW19+FE19+FM19+FU19+GC19++GK19+GS19+HA19+HI19+HQ19+HY19+IG19+IO19+IW19+JE19+JM19+JU19+#REF!</f>
        <v>#REF!</v>
      </c>
      <c r="KT19" s="600" t="e">
        <f t="shared" si="9"/>
        <v>#REF!</v>
      </c>
    </row>
    <row r="20" spans="1:306" x14ac:dyDescent="0.25">
      <c r="E20" s="570"/>
      <c r="F20" s="570"/>
      <c r="G20" s="570"/>
      <c r="H20" s="570"/>
      <c r="I20" s="570"/>
      <c r="J20" s="570"/>
    </row>
    <row r="21" spans="1:306" x14ac:dyDescent="0.25">
      <c r="E21" s="570"/>
      <c r="F21" s="570"/>
      <c r="G21" s="570"/>
      <c r="H21" s="570"/>
      <c r="I21" s="570"/>
      <c r="J21" s="570"/>
    </row>
  </sheetData>
  <mergeCells count="42">
    <mergeCell ref="A10:A11"/>
    <mergeCell ref="B3:G3"/>
    <mergeCell ref="B5:G5"/>
    <mergeCell ref="B10:B11"/>
    <mergeCell ref="C10:J10"/>
    <mergeCell ref="K10:R10"/>
    <mergeCell ref="S10:Z10"/>
    <mergeCell ref="AA10:AH10"/>
    <mergeCell ref="AI10:AP10"/>
    <mergeCell ref="AQ10:AX10"/>
    <mergeCell ref="AY10:BF10"/>
    <mergeCell ref="BG10:BN10"/>
    <mergeCell ref="BO10:BV10"/>
    <mergeCell ref="BW10:CD10"/>
    <mergeCell ref="CE10:CL10"/>
    <mergeCell ref="CM10:CT10"/>
    <mergeCell ref="CU10:DB10"/>
    <mergeCell ref="DC10:DJ10"/>
    <mergeCell ref="DK10:DR10"/>
    <mergeCell ref="DS10:DZ10"/>
    <mergeCell ref="EA10:EH10"/>
    <mergeCell ref="EI10:EP10"/>
    <mergeCell ref="EQ10:EX10"/>
    <mergeCell ref="EY10:FF10"/>
    <mergeCell ref="FG10:FN10"/>
    <mergeCell ref="FO10:FV10"/>
    <mergeCell ref="FW10:GD10"/>
    <mergeCell ref="GE10:GL10"/>
    <mergeCell ref="GM10:GT10"/>
    <mergeCell ref="GU10:HB10"/>
    <mergeCell ref="HC10:HJ10"/>
    <mergeCell ref="HK10:HR10"/>
    <mergeCell ref="HS10:HZ10"/>
    <mergeCell ref="JO10:JV10"/>
    <mergeCell ref="JW10:KD10"/>
    <mergeCell ref="KE10:KL10"/>
    <mergeCell ref="KM10:KT10"/>
    <mergeCell ref="IA10:IH10"/>
    <mergeCell ref="II10:IP10"/>
    <mergeCell ref="IQ10:IX10"/>
    <mergeCell ref="IY10:JF10"/>
    <mergeCell ref="JG10:JN10"/>
  </mergeCells>
  <pageMargins left="0.19685039370078738" right="0.19685039370078738" top="0.75196850393700776" bottom="0.75196850393700776" header="0.3" footer="0.3"/>
  <pageSetup paperSize="9" scale="20" fitToWidth="3" fitToHeight="3" orientation="landscape" useFirstPageNumber="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I48"/>
  <sheetViews>
    <sheetView workbookViewId="0">
      <pane xSplit="2" ySplit="6" topLeftCell="C7" activePane="bottomRight" state="frozen"/>
      <selection pane="topRight"/>
      <selection pane="bottomLeft"/>
      <selection pane="bottomRight" activeCell="BF7" sqref="BF7:BF18"/>
    </sheetView>
  </sheetViews>
  <sheetFormatPr defaultRowHeight="15" x14ac:dyDescent="0.25"/>
  <cols>
    <col min="2" max="2" width="45.7109375" customWidth="1"/>
    <col min="3" max="110" width="6.85546875" customWidth="1"/>
    <col min="111" max="111" width="9.5703125" customWidth="1"/>
    <col min="112" max="112" width="8.42578125" customWidth="1"/>
    <col min="113" max="113" width="6.85546875" customWidth="1"/>
  </cols>
  <sheetData>
    <row r="2" spans="2:113" ht="49.5" customHeight="1" x14ac:dyDescent="0.25">
      <c r="B2" s="288" t="s">
        <v>1039</v>
      </c>
      <c r="C2" s="395"/>
      <c r="D2" s="395"/>
      <c r="E2" s="395"/>
    </row>
    <row r="3" spans="2:113" x14ac:dyDescent="0.25">
      <c r="B3" s="395"/>
      <c r="C3" s="395"/>
      <c r="D3" s="395"/>
      <c r="E3" s="395"/>
    </row>
    <row r="4" spans="2:113" ht="15.75" customHeight="1" x14ac:dyDescent="0.25">
      <c r="B4" s="290" t="s">
        <v>1040</v>
      </c>
      <c r="C4" s="395"/>
      <c r="D4" s="395"/>
      <c r="E4" s="395"/>
    </row>
    <row r="5" spans="2:113" ht="37.5" customHeight="1" x14ac:dyDescent="0.25">
      <c r="B5" s="1314" t="s">
        <v>893</v>
      </c>
      <c r="C5" s="1335" t="s">
        <v>27</v>
      </c>
      <c r="D5" s="1335"/>
      <c r="E5" s="1335"/>
      <c r="F5" s="1335" t="s">
        <v>28</v>
      </c>
      <c r="G5" s="1335"/>
      <c r="H5" s="1335"/>
      <c r="I5" s="1335" t="s">
        <v>29</v>
      </c>
      <c r="J5" s="1335"/>
      <c r="K5" s="1335"/>
      <c r="L5" s="1335" t="s">
        <v>30</v>
      </c>
      <c r="M5" s="1335"/>
      <c r="N5" s="1335"/>
      <c r="O5" s="1335" t="s">
        <v>31</v>
      </c>
      <c r="P5" s="1335"/>
      <c r="Q5" s="1335"/>
      <c r="R5" s="1335" t="s">
        <v>32</v>
      </c>
      <c r="S5" s="1335"/>
      <c r="T5" s="1335"/>
      <c r="U5" s="1335" t="s">
        <v>33</v>
      </c>
      <c r="V5" s="1335"/>
      <c r="W5" s="1335"/>
      <c r="X5" s="1335" t="s">
        <v>34</v>
      </c>
      <c r="Y5" s="1335"/>
      <c r="Z5" s="1335"/>
      <c r="AA5" s="1335" t="s">
        <v>35</v>
      </c>
      <c r="AB5" s="1335"/>
      <c r="AC5" s="1335"/>
      <c r="AD5" s="1335" t="s">
        <v>90</v>
      </c>
      <c r="AE5" s="1335"/>
      <c r="AF5" s="1335"/>
      <c r="AG5" s="1335" t="s">
        <v>37</v>
      </c>
      <c r="AH5" s="1335"/>
      <c r="AI5" s="1335"/>
      <c r="AJ5" s="1335" t="s">
        <v>38</v>
      </c>
      <c r="AK5" s="1335"/>
      <c r="AL5" s="1335"/>
      <c r="AM5" s="1335" t="s">
        <v>39</v>
      </c>
      <c r="AN5" s="1335"/>
      <c r="AO5" s="1335"/>
      <c r="AP5" s="1335" t="s">
        <v>40</v>
      </c>
      <c r="AQ5" s="1335"/>
      <c r="AR5" s="1335"/>
      <c r="AS5" s="1335" t="s">
        <v>41</v>
      </c>
      <c r="AT5" s="1335"/>
      <c r="AU5" s="1335"/>
      <c r="AV5" s="1335" t="s">
        <v>301</v>
      </c>
      <c r="AW5" s="1335"/>
      <c r="AX5" s="1335"/>
      <c r="AY5" s="1335" t="s">
        <v>42</v>
      </c>
      <c r="AZ5" s="1335"/>
      <c r="BA5" s="1335"/>
      <c r="BB5" s="1340" t="s">
        <v>43</v>
      </c>
      <c r="BC5" s="1340"/>
      <c r="BD5" s="1340"/>
      <c r="BE5" s="1335" t="s">
        <v>44</v>
      </c>
      <c r="BF5" s="1335"/>
      <c r="BG5" s="1335"/>
      <c r="BH5" s="1335" t="s">
        <v>45</v>
      </c>
      <c r="BI5" s="1335"/>
      <c r="BJ5" s="1335"/>
      <c r="BK5" s="1335" t="s">
        <v>46</v>
      </c>
      <c r="BL5" s="1335"/>
      <c r="BM5" s="1335"/>
      <c r="BN5" s="1335" t="s">
        <v>47</v>
      </c>
      <c r="BO5" s="1335"/>
      <c r="BP5" s="1335"/>
      <c r="BQ5" s="1335" t="s">
        <v>48</v>
      </c>
      <c r="BR5" s="1335"/>
      <c r="BS5" s="1335"/>
      <c r="BT5" s="1335" t="s">
        <v>49</v>
      </c>
      <c r="BU5" s="1335"/>
      <c r="BV5" s="1335"/>
      <c r="BW5" s="1335" t="s">
        <v>50</v>
      </c>
      <c r="BX5" s="1335"/>
      <c r="BY5" s="1335"/>
      <c r="BZ5" s="1335" t="s">
        <v>51</v>
      </c>
      <c r="CA5" s="1335"/>
      <c r="CB5" s="1335"/>
      <c r="CC5" s="1335" t="s">
        <v>52</v>
      </c>
      <c r="CD5" s="1335"/>
      <c r="CE5" s="1335"/>
      <c r="CF5" s="1335" t="s">
        <v>53</v>
      </c>
      <c r="CG5" s="1335"/>
      <c r="CH5" s="1335"/>
      <c r="CI5" s="1335" t="s">
        <v>54</v>
      </c>
      <c r="CJ5" s="1335"/>
      <c r="CK5" s="1335"/>
      <c r="CL5" s="1335" t="s">
        <v>55</v>
      </c>
      <c r="CM5" s="1335"/>
      <c r="CN5" s="1335"/>
      <c r="CO5" s="1335" t="s">
        <v>56</v>
      </c>
      <c r="CP5" s="1335"/>
      <c r="CQ5" s="1335"/>
      <c r="CR5" s="1335" t="s">
        <v>57</v>
      </c>
      <c r="CS5" s="1335"/>
      <c r="CT5" s="1335"/>
      <c r="CU5" s="1335" t="s">
        <v>58</v>
      </c>
      <c r="CV5" s="1335"/>
      <c r="CW5" s="1335"/>
      <c r="CX5" s="1335" t="s">
        <v>59</v>
      </c>
      <c r="CY5" s="1335"/>
      <c r="CZ5" s="1335"/>
      <c r="DA5" s="1335" t="s">
        <v>61</v>
      </c>
      <c r="DB5" s="1335"/>
      <c r="DC5" s="1335"/>
      <c r="DD5" s="1336" t="s">
        <v>925</v>
      </c>
      <c r="DE5" s="1337"/>
      <c r="DF5" s="1338"/>
      <c r="DG5" s="1339" t="s">
        <v>307</v>
      </c>
      <c r="DH5" s="1339"/>
      <c r="DI5" s="1339"/>
    </row>
    <row r="6" spans="2:113" ht="109.5" x14ac:dyDescent="0.25">
      <c r="B6" s="1316"/>
      <c r="C6" s="1130" t="s">
        <v>486</v>
      </c>
      <c r="D6" s="1130" t="s">
        <v>487</v>
      </c>
      <c r="E6" s="1130" t="s">
        <v>488</v>
      </c>
      <c r="F6" s="1130" t="s">
        <v>486</v>
      </c>
      <c r="G6" s="1130" t="s">
        <v>487</v>
      </c>
      <c r="H6" s="1130" t="s">
        <v>488</v>
      </c>
      <c r="I6" s="1130" t="s">
        <v>486</v>
      </c>
      <c r="J6" s="1130" t="s">
        <v>487</v>
      </c>
      <c r="K6" s="1130" t="s">
        <v>488</v>
      </c>
      <c r="L6" s="1130" t="s">
        <v>486</v>
      </c>
      <c r="M6" s="1130" t="s">
        <v>487</v>
      </c>
      <c r="N6" s="1130" t="s">
        <v>488</v>
      </c>
      <c r="O6" s="1130" t="s">
        <v>486</v>
      </c>
      <c r="P6" s="1130" t="s">
        <v>487</v>
      </c>
      <c r="Q6" s="1130" t="s">
        <v>488</v>
      </c>
      <c r="R6" s="1130" t="s">
        <v>486</v>
      </c>
      <c r="S6" s="1130" t="s">
        <v>487</v>
      </c>
      <c r="T6" s="1130" t="s">
        <v>488</v>
      </c>
      <c r="U6" s="1147" t="s">
        <v>486</v>
      </c>
      <c r="V6" s="1147" t="s">
        <v>487</v>
      </c>
      <c r="W6" s="1147" t="s">
        <v>488</v>
      </c>
      <c r="X6" s="1130" t="s">
        <v>486</v>
      </c>
      <c r="Y6" s="1130" t="s">
        <v>487</v>
      </c>
      <c r="Z6" s="1130" t="s">
        <v>488</v>
      </c>
      <c r="AA6" s="1130" t="s">
        <v>486</v>
      </c>
      <c r="AB6" s="1130" t="s">
        <v>487</v>
      </c>
      <c r="AC6" s="1130" t="s">
        <v>488</v>
      </c>
      <c r="AD6" s="1130" t="s">
        <v>486</v>
      </c>
      <c r="AE6" s="1130" t="s">
        <v>487</v>
      </c>
      <c r="AF6" s="1130" t="s">
        <v>488</v>
      </c>
      <c r="AG6" s="1130" t="s">
        <v>486</v>
      </c>
      <c r="AH6" s="1130" t="s">
        <v>487</v>
      </c>
      <c r="AI6" s="1130" t="s">
        <v>488</v>
      </c>
      <c r="AJ6" s="1130" t="s">
        <v>486</v>
      </c>
      <c r="AK6" s="1130" t="s">
        <v>487</v>
      </c>
      <c r="AL6" s="1130" t="s">
        <v>488</v>
      </c>
      <c r="AM6" s="1148" t="s">
        <v>486</v>
      </c>
      <c r="AN6" s="1130" t="s">
        <v>487</v>
      </c>
      <c r="AO6" s="1130" t="s">
        <v>488</v>
      </c>
      <c r="AP6" s="1130" t="s">
        <v>486</v>
      </c>
      <c r="AQ6" s="1130" t="s">
        <v>487</v>
      </c>
      <c r="AR6" s="1130" t="s">
        <v>488</v>
      </c>
      <c r="AS6" s="1130" t="s">
        <v>486</v>
      </c>
      <c r="AT6" s="1130" t="s">
        <v>487</v>
      </c>
      <c r="AU6" s="1130" t="s">
        <v>488</v>
      </c>
      <c r="AV6" s="1130" t="s">
        <v>486</v>
      </c>
      <c r="AW6" s="1130" t="s">
        <v>487</v>
      </c>
      <c r="AX6" s="1130" t="s">
        <v>488</v>
      </c>
      <c r="AY6" s="1148" t="s">
        <v>486</v>
      </c>
      <c r="AZ6" s="1130" t="s">
        <v>487</v>
      </c>
      <c r="BA6" s="1130" t="s">
        <v>488</v>
      </c>
      <c r="BB6" s="1147" t="s">
        <v>486</v>
      </c>
      <c r="BC6" s="1147" t="s">
        <v>487</v>
      </c>
      <c r="BD6" s="1147" t="s">
        <v>488</v>
      </c>
      <c r="BE6" s="1148" t="s">
        <v>486</v>
      </c>
      <c r="BF6" s="1130" t="s">
        <v>487</v>
      </c>
      <c r="BG6" s="1130" t="s">
        <v>488</v>
      </c>
      <c r="BH6" s="1130" t="s">
        <v>486</v>
      </c>
      <c r="BI6" s="1130" t="s">
        <v>487</v>
      </c>
      <c r="BJ6" s="1130" t="s">
        <v>488</v>
      </c>
      <c r="BK6" s="1130" t="s">
        <v>486</v>
      </c>
      <c r="BL6" s="1130" t="s">
        <v>487</v>
      </c>
      <c r="BM6" s="1130" t="s">
        <v>488</v>
      </c>
      <c r="BN6" s="1130" t="s">
        <v>486</v>
      </c>
      <c r="BO6" s="1130" t="s">
        <v>487</v>
      </c>
      <c r="BP6" s="1130" t="s">
        <v>488</v>
      </c>
      <c r="BQ6" s="1130" t="s">
        <v>486</v>
      </c>
      <c r="BR6" s="1130" t="s">
        <v>487</v>
      </c>
      <c r="BS6" s="1130" t="s">
        <v>488</v>
      </c>
      <c r="BT6" s="1130" t="s">
        <v>486</v>
      </c>
      <c r="BU6" s="1130" t="s">
        <v>487</v>
      </c>
      <c r="BV6" s="1130" t="s">
        <v>488</v>
      </c>
      <c r="BW6" s="1130" t="s">
        <v>486</v>
      </c>
      <c r="BX6" s="1130" t="s">
        <v>487</v>
      </c>
      <c r="BY6" s="1130" t="s">
        <v>488</v>
      </c>
      <c r="BZ6" s="1130" t="s">
        <v>486</v>
      </c>
      <c r="CA6" s="1130" t="s">
        <v>487</v>
      </c>
      <c r="CB6" s="1130" t="s">
        <v>488</v>
      </c>
      <c r="CC6" s="1130" t="s">
        <v>486</v>
      </c>
      <c r="CD6" s="1130" t="s">
        <v>487</v>
      </c>
      <c r="CE6" s="1130" t="s">
        <v>488</v>
      </c>
      <c r="CF6" s="1130" t="s">
        <v>486</v>
      </c>
      <c r="CG6" s="1130" t="s">
        <v>487</v>
      </c>
      <c r="CH6" s="1130" t="s">
        <v>488</v>
      </c>
      <c r="CI6" s="1130" t="s">
        <v>486</v>
      </c>
      <c r="CJ6" s="1130" t="s">
        <v>487</v>
      </c>
      <c r="CK6" s="1130" t="s">
        <v>488</v>
      </c>
      <c r="CL6" s="1130" t="s">
        <v>486</v>
      </c>
      <c r="CM6" s="1130" t="s">
        <v>487</v>
      </c>
      <c r="CN6" s="1130" t="s">
        <v>488</v>
      </c>
      <c r="CO6" s="1130" t="s">
        <v>486</v>
      </c>
      <c r="CP6" s="1130" t="s">
        <v>487</v>
      </c>
      <c r="CQ6" s="1130" t="s">
        <v>488</v>
      </c>
      <c r="CR6" s="1130" t="s">
        <v>486</v>
      </c>
      <c r="CS6" s="1130" t="s">
        <v>487</v>
      </c>
      <c r="CT6" s="1130" t="s">
        <v>488</v>
      </c>
      <c r="CU6" s="1130" t="s">
        <v>486</v>
      </c>
      <c r="CV6" s="1130" t="s">
        <v>487</v>
      </c>
      <c r="CW6" s="1130" t="s">
        <v>488</v>
      </c>
      <c r="CX6" s="1130" t="s">
        <v>486</v>
      </c>
      <c r="CY6" s="1130" t="s">
        <v>487</v>
      </c>
      <c r="CZ6" s="1130" t="s">
        <v>488</v>
      </c>
      <c r="DA6" s="1148" t="s">
        <v>486</v>
      </c>
      <c r="DB6" s="1130" t="s">
        <v>487</v>
      </c>
      <c r="DC6" s="1130" t="s">
        <v>488</v>
      </c>
      <c r="DD6" s="1149" t="s">
        <v>486</v>
      </c>
      <c r="DE6" s="1130" t="s">
        <v>487</v>
      </c>
      <c r="DF6" s="1149" t="s">
        <v>488</v>
      </c>
      <c r="DG6" s="1150" t="s">
        <v>486</v>
      </c>
      <c r="DH6" s="1150" t="s">
        <v>487</v>
      </c>
      <c r="DI6" s="1150" t="s">
        <v>488</v>
      </c>
    </row>
    <row r="7" spans="2:113" ht="22.5" customHeight="1" x14ac:dyDescent="0.25">
      <c r="B7" s="297" t="s">
        <v>926</v>
      </c>
      <c r="C7" s="297">
        <v>0</v>
      </c>
      <c r="D7" s="297">
        <v>0</v>
      </c>
      <c r="E7" s="297">
        <v>0</v>
      </c>
      <c r="F7" s="297">
        <v>0</v>
      </c>
      <c r="G7" s="297">
        <v>0</v>
      </c>
      <c r="H7" s="297">
        <v>0</v>
      </c>
      <c r="I7" s="297">
        <v>0</v>
      </c>
      <c r="J7" s="297">
        <v>0</v>
      </c>
      <c r="K7" s="297">
        <v>0</v>
      </c>
      <c r="L7" s="297">
        <v>0</v>
      </c>
      <c r="M7" s="297">
        <v>0</v>
      </c>
      <c r="N7" s="297">
        <v>0</v>
      </c>
      <c r="O7" s="607">
        <v>0</v>
      </c>
      <c r="P7" s="607">
        <v>0</v>
      </c>
      <c r="Q7" s="607">
        <v>0</v>
      </c>
      <c r="R7" s="297">
        <v>0</v>
      </c>
      <c r="S7" s="297">
        <v>0</v>
      </c>
      <c r="T7" s="297">
        <v>0</v>
      </c>
      <c r="U7" s="317">
        <v>0</v>
      </c>
      <c r="V7" s="317">
        <v>0</v>
      </c>
      <c r="W7" s="317">
        <v>0</v>
      </c>
      <c r="X7" s="298">
        <v>0</v>
      </c>
      <c r="Y7" s="303">
        <v>0</v>
      </c>
      <c r="Z7" s="303">
        <v>0</v>
      </c>
      <c r="AA7" s="297">
        <v>0</v>
      </c>
      <c r="AB7" s="297">
        <v>0</v>
      </c>
      <c r="AC7" s="297">
        <v>0</v>
      </c>
      <c r="AD7" s="297">
        <v>0</v>
      </c>
      <c r="AE7" s="297">
        <v>0</v>
      </c>
      <c r="AF7" s="297">
        <v>0</v>
      </c>
      <c r="AG7" s="297">
        <v>0</v>
      </c>
      <c r="AH7" s="297">
        <v>0</v>
      </c>
      <c r="AI7" s="297">
        <v>0</v>
      </c>
      <c r="AJ7" s="297">
        <v>0</v>
      </c>
      <c r="AK7" s="297">
        <v>0</v>
      </c>
      <c r="AL7" s="297">
        <v>0</v>
      </c>
      <c r="AM7" s="552">
        <v>208</v>
      </c>
      <c r="AN7" s="552"/>
      <c r="AO7" s="303">
        <v>-23.8</v>
      </c>
      <c r="AP7" s="218">
        <v>50</v>
      </c>
      <c r="AQ7" s="9"/>
      <c r="AR7" s="297">
        <v>1</v>
      </c>
      <c r="AS7" s="297">
        <v>0</v>
      </c>
      <c r="AT7" s="297">
        <v>0</v>
      </c>
      <c r="AU7" s="297">
        <v>0</v>
      </c>
      <c r="AV7" s="297">
        <v>0</v>
      </c>
      <c r="AW7" s="297">
        <v>0</v>
      </c>
      <c r="AX7" s="562">
        <v>0</v>
      </c>
      <c r="AY7" s="311">
        <v>200</v>
      </c>
      <c r="AZ7" s="311"/>
      <c r="BA7" s="311">
        <v>-19.350000000000001</v>
      </c>
      <c r="BB7" s="317">
        <v>0</v>
      </c>
      <c r="BC7" s="317">
        <v>0</v>
      </c>
      <c r="BD7" s="317">
        <v>0</v>
      </c>
      <c r="BE7" s="298">
        <v>99</v>
      </c>
      <c r="BF7" s="298"/>
      <c r="BG7" s="596">
        <v>1.042</v>
      </c>
      <c r="BH7" s="298">
        <v>0</v>
      </c>
      <c r="BI7" s="303">
        <v>0</v>
      </c>
      <c r="BJ7" s="303">
        <v>0</v>
      </c>
      <c r="BK7">
        <v>0</v>
      </c>
      <c r="BL7">
        <v>0</v>
      </c>
      <c r="BM7">
        <v>0</v>
      </c>
      <c r="BN7" s="297">
        <v>0</v>
      </c>
      <c r="BO7" s="297">
        <v>0</v>
      </c>
      <c r="BP7" s="297">
        <v>0</v>
      </c>
      <c r="BQ7" s="297">
        <v>0</v>
      </c>
      <c r="BR7" s="297">
        <v>0</v>
      </c>
      <c r="BS7" s="297">
        <v>0</v>
      </c>
      <c r="BT7" s="297">
        <v>0</v>
      </c>
      <c r="BU7" s="297">
        <v>0</v>
      </c>
      <c r="BV7" s="297">
        <v>0</v>
      </c>
      <c r="BW7" s="297">
        <v>0</v>
      </c>
      <c r="BX7" s="297">
        <v>0</v>
      </c>
      <c r="BY7" s="297">
        <v>0</v>
      </c>
      <c r="BZ7" s="297">
        <v>0</v>
      </c>
      <c r="CA7" s="297">
        <v>0</v>
      </c>
      <c r="CB7" s="297">
        <v>0</v>
      </c>
      <c r="CC7" s="297">
        <v>0</v>
      </c>
      <c r="CD7" s="297">
        <v>0</v>
      </c>
      <c r="CE7" s="297">
        <v>0</v>
      </c>
      <c r="CF7" s="297">
        <v>0</v>
      </c>
      <c r="CG7" s="297">
        <v>0</v>
      </c>
      <c r="CH7" s="297">
        <v>0</v>
      </c>
      <c r="CI7" s="297">
        <v>0</v>
      </c>
      <c r="CJ7" s="297">
        <v>0</v>
      </c>
      <c r="CK7" s="301">
        <v>0</v>
      </c>
      <c r="CL7" s="297">
        <v>0</v>
      </c>
      <c r="CM7" s="297">
        <v>0</v>
      </c>
      <c r="CN7" s="297">
        <v>0</v>
      </c>
      <c r="CO7" s="297">
        <v>0</v>
      </c>
      <c r="CP7" s="297">
        <v>0</v>
      </c>
      <c r="CQ7" s="297">
        <v>0</v>
      </c>
      <c r="CR7" s="298">
        <v>26</v>
      </c>
      <c r="CS7" s="298"/>
      <c r="CT7" s="608" t="s">
        <v>11</v>
      </c>
      <c r="CU7" s="297">
        <v>23</v>
      </c>
      <c r="CV7" s="297"/>
      <c r="CW7" s="297">
        <v>0</v>
      </c>
      <c r="CX7" s="297">
        <v>489</v>
      </c>
      <c r="CY7" s="297"/>
      <c r="CZ7" s="297">
        <v>0</v>
      </c>
      <c r="DA7" s="609">
        <v>78</v>
      </c>
      <c r="DB7" s="609"/>
      <c r="DC7" s="303"/>
      <c r="DD7" s="297"/>
      <c r="DE7" s="314"/>
      <c r="DF7" s="297"/>
      <c r="DG7" s="542">
        <f>C7+F7+I7+L7+O7+R7+U7+X7+AA7+AD7+AG7+AJ7+AM7+AP7+AS7+AV7+AY7+BB7+BE7+BH7+BK7+BN7+BQ7+BT7+BW7+BZ7+CC7+CF7+CI7+CL7+CO7+CR7+CU7+CX7+DA7</f>
        <v>1173</v>
      </c>
      <c r="DH7" s="542">
        <f>D7+G7+J7+M7+P7+S7+V7+Y7+AB7+AE7+AH7+AK7+AN7+AQ7+AT7+AW7+AZ7+BC7+BF7+BI7+BL7+BO7+BR7+BU7+BX7+CA7+CD7+CG7+CJ7+CM7+CP7+CS7+CV7+CY7+DB7</f>
        <v>0</v>
      </c>
      <c r="DI7" s="542"/>
    </row>
    <row r="8" spans="2:113" ht="16.5" customHeight="1" x14ac:dyDescent="0.25">
      <c r="B8" s="297" t="s">
        <v>927</v>
      </c>
      <c r="C8" s="297">
        <v>0</v>
      </c>
      <c r="D8" s="297">
        <v>0</v>
      </c>
      <c r="E8" s="297">
        <v>0</v>
      </c>
      <c r="F8" s="297">
        <v>0</v>
      </c>
      <c r="G8" s="297">
        <v>0</v>
      </c>
      <c r="H8" s="314">
        <v>0</v>
      </c>
      <c r="I8" s="297">
        <v>0</v>
      </c>
      <c r="J8" s="297">
        <v>0</v>
      </c>
      <c r="K8" s="297">
        <v>0</v>
      </c>
      <c r="L8" s="297">
        <v>0</v>
      </c>
      <c r="M8" s="297">
        <v>0</v>
      </c>
      <c r="N8" s="297">
        <v>0</v>
      </c>
      <c r="O8" s="607">
        <v>0</v>
      </c>
      <c r="P8" s="607">
        <v>0</v>
      </c>
      <c r="Q8" s="607">
        <v>0</v>
      </c>
      <c r="R8" s="297">
        <v>0</v>
      </c>
      <c r="S8" s="297">
        <v>0</v>
      </c>
      <c r="T8" s="297">
        <v>0</v>
      </c>
      <c r="U8" s="317">
        <v>0</v>
      </c>
      <c r="V8" s="317">
        <v>0</v>
      </c>
      <c r="W8" s="317">
        <v>0</v>
      </c>
      <c r="X8" s="329">
        <v>0</v>
      </c>
      <c r="Y8" s="330">
        <v>0</v>
      </c>
      <c r="Z8" s="330">
        <v>0</v>
      </c>
      <c r="AA8" s="297">
        <v>0</v>
      </c>
      <c r="AB8" s="297">
        <v>0</v>
      </c>
      <c r="AC8" s="297">
        <v>0</v>
      </c>
      <c r="AD8" s="297">
        <v>0</v>
      </c>
      <c r="AE8" s="297">
        <v>0</v>
      </c>
      <c r="AF8" s="297">
        <v>0</v>
      </c>
      <c r="AG8" s="297">
        <v>0</v>
      </c>
      <c r="AH8" s="297">
        <v>0</v>
      </c>
      <c r="AI8" s="297">
        <v>0</v>
      </c>
      <c r="AJ8" s="297">
        <v>0</v>
      </c>
      <c r="AK8" s="297">
        <v>0</v>
      </c>
      <c r="AL8" s="297">
        <v>0</v>
      </c>
      <c r="AM8" s="610">
        <v>0</v>
      </c>
      <c r="AN8" s="610"/>
      <c r="AO8" s="330">
        <v>0</v>
      </c>
      <c r="AP8" s="218">
        <v>0</v>
      </c>
      <c r="AQ8" s="9"/>
      <c r="AR8" s="297">
        <v>-3</v>
      </c>
      <c r="AS8" s="297">
        <v>0</v>
      </c>
      <c r="AT8" s="297">
        <v>0</v>
      </c>
      <c r="AU8" s="297">
        <v>0</v>
      </c>
      <c r="AV8" s="297">
        <v>0</v>
      </c>
      <c r="AW8" s="297">
        <v>0</v>
      </c>
      <c r="AX8" s="562">
        <v>0</v>
      </c>
      <c r="AY8" s="311">
        <v>0</v>
      </c>
      <c r="AZ8" s="311"/>
      <c r="BA8" s="311">
        <v>0</v>
      </c>
      <c r="BB8" s="317">
        <v>0</v>
      </c>
      <c r="BC8" s="317">
        <v>0</v>
      </c>
      <c r="BD8" s="317">
        <v>0</v>
      </c>
      <c r="BE8" s="350" t="s">
        <v>11</v>
      </c>
      <c r="BF8" s="350"/>
      <c r="BG8" s="543" t="s">
        <v>11</v>
      </c>
      <c r="BH8" s="329">
        <v>0</v>
      </c>
      <c r="BI8" s="330">
        <v>0</v>
      </c>
      <c r="BJ8" s="330">
        <v>0</v>
      </c>
      <c r="BK8" s="297">
        <v>0</v>
      </c>
      <c r="BL8" s="297">
        <v>0</v>
      </c>
      <c r="BM8" s="297">
        <v>0</v>
      </c>
      <c r="BN8" s="297">
        <v>0</v>
      </c>
      <c r="BO8" s="297">
        <v>0</v>
      </c>
      <c r="BP8" s="297">
        <v>0</v>
      </c>
      <c r="BQ8" s="297">
        <v>0</v>
      </c>
      <c r="BR8" s="297">
        <v>0</v>
      </c>
      <c r="BS8" s="297">
        <v>0</v>
      </c>
      <c r="BT8" s="297">
        <v>0</v>
      </c>
      <c r="BU8" s="297">
        <v>0</v>
      </c>
      <c r="BV8" s="297">
        <v>0</v>
      </c>
      <c r="BW8" s="297">
        <v>0</v>
      </c>
      <c r="BX8" s="297">
        <v>0</v>
      </c>
      <c r="BY8" s="297">
        <v>0</v>
      </c>
      <c r="BZ8" s="297">
        <v>0</v>
      </c>
      <c r="CA8" s="297">
        <v>0</v>
      </c>
      <c r="CB8" s="297">
        <v>0</v>
      </c>
      <c r="CC8" s="297">
        <v>0</v>
      </c>
      <c r="CD8" s="297">
        <v>0</v>
      </c>
      <c r="CE8" s="297">
        <v>0</v>
      </c>
      <c r="CF8" s="297">
        <v>0</v>
      </c>
      <c r="CG8" s="297">
        <v>0</v>
      </c>
      <c r="CH8" s="297">
        <v>0</v>
      </c>
      <c r="CI8" s="297">
        <v>0</v>
      </c>
      <c r="CJ8" s="297">
        <v>0</v>
      </c>
      <c r="CK8" s="301">
        <v>0</v>
      </c>
      <c r="CL8" s="297">
        <v>0</v>
      </c>
      <c r="CM8" s="297">
        <v>0</v>
      </c>
      <c r="CN8" s="297">
        <v>0</v>
      </c>
      <c r="CO8" s="297">
        <v>0</v>
      </c>
      <c r="CP8" s="297">
        <v>0</v>
      </c>
      <c r="CQ8" s="297">
        <v>0</v>
      </c>
      <c r="CR8" s="329">
        <v>26</v>
      </c>
      <c r="CS8" s="329"/>
      <c r="CT8" s="611" t="s">
        <v>11</v>
      </c>
      <c r="CU8" s="297">
        <v>17</v>
      </c>
      <c r="CV8" s="297"/>
      <c r="CW8" s="297">
        <v>0</v>
      </c>
      <c r="CX8" s="297">
        <v>0</v>
      </c>
      <c r="CY8" s="297"/>
      <c r="CZ8" s="297">
        <v>0</v>
      </c>
      <c r="DA8" s="298">
        <v>32</v>
      </c>
      <c r="DB8" s="298"/>
      <c r="DC8" s="330"/>
      <c r="DD8" s="314"/>
      <c r="DE8" s="297"/>
      <c r="DF8" s="314"/>
      <c r="DG8" s="542" t="e">
        <f t="shared" ref="DG8:DG28" si="0">C8+F8+I8+L8+O8+R8+U8+X8+AA8+AD8+AG8+AJ8+AM8+AP8+AS8+AV8+AY8+BB8+BE8+BH8+BK8+BN8+BQ8+BT8+BW8+BZ8+CC8+CF8+CI8+CL8+CO8+CR8+CU8+CX8+DA8</f>
        <v>#VALUE!</v>
      </c>
      <c r="DH8" s="542">
        <f>D8+G8+J8+M8+P8+S8+V8+Y8+AB8+AE8+AH8+AK8+AN8+AQ8+AT8+AW8+AZ8+BC8+BF8+BI8+BL8+BO8+BR8+BU8+BX8+CA8+CD8+CG8+CJ8+CM8+CP8+CS8+CV8+CY8+DB8</f>
        <v>0</v>
      </c>
      <c r="DI8" s="542"/>
    </row>
    <row r="9" spans="2:113" ht="16.5" customHeight="1" x14ac:dyDescent="0.25">
      <c r="B9" s="297" t="s">
        <v>1041</v>
      </c>
      <c r="C9" s="297">
        <v>0</v>
      </c>
      <c r="D9" s="297">
        <v>0</v>
      </c>
      <c r="E9" s="297">
        <v>0</v>
      </c>
      <c r="F9" s="297">
        <v>0</v>
      </c>
      <c r="G9" s="297">
        <v>0</v>
      </c>
      <c r="H9" s="297">
        <v>0</v>
      </c>
      <c r="I9" s="297">
        <v>0</v>
      </c>
      <c r="J9" s="297">
        <v>0</v>
      </c>
      <c r="K9" s="297">
        <v>0</v>
      </c>
      <c r="L9" s="297">
        <v>0</v>
      </c>
      <c r="M9" s="297">
        <v>0</v>
      </c>
      <c r="N9" s="297">
        <v>0</v>
      </c>
      <c r="O9" s="607">
        <v>0</v>
      </c>
      <c r="P9" s="607">
        <v>0</v>
      </c>
      <c r="Q9" s="607">
        <v>0</v>
      </c>
      <c r="R9" s="297">
        <v>0</v>
      </c>
      <c r="S9" s="297">
        <v>0</v>
      </c>
      <c r="T9" s="297">
        <v>0</v>
      </c>
      <c r="U9" s="317">
        <v>0</v>
      </c>
      <c r="V9" s="317">
        <v>0</v>
      </c>
      <c r="W9" s="317">
        <v>0</v>
      </c>
      <c r="X9" s="329">
        <v>0</v>
      </c>
      <c r="Y9" s="330">
        <v>0</v>
      </c>
      <c r="Z9" s="330">
        <v>0</v>
      </c>
      <c r="AA9" s="297">
        <v>0</v>
      </c>
      <c r="AB9" s="297">
        <v>0</v>
      </c>
      <c r="AC9" s="297">
        <v>0</v>
      </c>
      <c r="AD9" s="297">
        <v>0</v>
      </c>
      <c r="AE9" s="297">
        <v>0</v>
      </c>
      <c r="AF9" s="297">
        <v>0</v>
      </c>
      <c r="AG9" s="297">
        <v>0</v>
      </c>
      <c r="AH9" s="297">
        <v>0</v>
      </c>
      <c r="AI9" s="297">
        <v>0</v>
      </c>
      <c r="AJ9" s="297">
        <v>0</v>
      </c>
      <c r="AK9" s="297">
        <v>0</v>
      </c>
      <c r="AL9" s="297">
        <v>0</v>
      </c>
      <c r="AM9" s="610">
        <v>0</v>
      </c>
      <c r="AN9" s="610"/>
      <c r="AO9" s="330">
        <v>0</v>
      </c>
      <c r="AP9" s="218">
        <v>0</v>
      </c>
      <c r="AQ9" s="9"/>
      <c r="AR9" s="297">
        <v>0</v>
      </c>
      <c r="AS9" s="297">
        <v>0</v>
      </c>
      <c r="AT9" s="297">
        <v>0</v>
      </c>
      <c r="AU9" s="297">
        <v>0</v>
      </c>
      <c r="AV9" s="297">
        <v>0</v>
      </c>
      <c r="AW9" s="297">
        <v>0</v>
      </c>
      <c r="AX9" s="562">
        <v>0</v>
      </c>
      <c r="AY9" s="311">
        <v>0</v>
      </c>
      <c r="AZ9" s="311"/>
      <c r="BA9" s="311">
        <v>0</v>
      </c>
      <c r="BB9" s="317">
        <v>0</v>
      </c>
      <c r="BC9" s="317">
        <v>0</v>
      </c>
      <c r="BD9" s="317">
        <v>0</v>
      </c>
      <c r="BE9" s="350">
        <v>0</v>
      </c>
      <c r="BF9" s="350"/>
      <c r="BG9" s="543">
        <v>0</v>
      </c>
      <c r="BH9" s="329">
        <v>0</v>
      </c>
      <c r="BI9" s="330">
        <v>0</v>
      </c>
      <c r="BJ9" s="330">
        <v>0</v>
      </c>
      <c r="BK9" s="297">
        <v>0</v>
      </c>
      <c r="BL9" s="297">
        <v>0</v>
      </c>
      <c r="BM9" s="297">
        <v>0</v>
      </c>
      <c r="BN9" s="297">
        <v>0</v>
      </c>
      <c r="BO9" s="297">
        <v>0</v>
      </c>
      <c r="BP9" s="297">
        <v>0</v>
      </c>
      <c r="BQ9" s="297">
        <v>0</v>
      </c>
      <c r="BR9" s="297">
        <v>0</v>
      </c>
      <c r="BS9" s="297">
        <v>0</v>
      </c>
      <c r="BT9" s="297">
        <v>0</v>
      </c>
      <c r="BU9" s="297">
        <v>0</v>
      </c>
      <c r="BV9" s="297">
        <v>0</v>
      </c>
      <c r="BW9" s="297">
        <v>0</v>
      </c>
      <c r="BX9" s="297">
        <v>0</v>
      </c>
      <c r="BY9" s="297">
        <v>0</v>
      </c>
      <c r="BZ9" s="297">
        <v>0</v>
      </c>
      <c r="CA9" s="297">
        <v>0</v>
      </c>
      <c r="CB9" s="297">
        <v>0</v>
      </c>
      <c r="CC9" s="297">
        <v>0</v>
      </c>
      <c r="CD9" s="297">
        <v>0</v>
      </c>
      <c r="CE9" s="297">
        <v>0</v>
      </c>
      <c r="CF9" s="297">
        <v>0</v>
      </c>
      <c r="CG9" s="297">
        <v>0</v>
      </c>
      <c r="CH9" s="297">
        <v>0</v>
      </c>
      <c r="CI9" s="297">
        <v>0</v>
      </c>
      <c r="CJ9" s="297">
        <v>0</v>
      </c>
      <c r="CK9" s="301">
        <v>0</v>
      </c>
      <c r="CL9" s="297">
        <v>0</v>
      </c>
      <c r="CM9" s="297">
        <v>0</v>
      </c>
      <c r="CN9" s="297">
        <v>0</v>
      </c>
      <c r="CO9" s="297">
        <v>0</v>
      </c>
      <c r="CP9" s="297">
        <v>0</v>
      </c>
      <c r="CQ9" s="297">
        <v>0</v>
      </c>
      <c r="CR9" s="329">
        <v>0</v>
      </c>
      <c r="CS9" s="329"/>
      <c r="CT9" s="543" t="s">
        <v>11</v>
      </c>
      <c r="CU9" s="297">
        <v>0</v>
      </c>
      <c r="CV9" s="297"/>
      <c r="CW9" s="297">
        <v>0</v>
      </c>
      <c r="CX9" s="297">
        <v>0</v>
      </c>
      <c r="CY9" s="297"/>
      <c r="CZ9" s="297">
        <v>0</v>
      </c>
      <c r="DA9" s="329">
        <v>0</v>
      </c>
      <c r="DB9" s="329"/>
      <c r="DC9" s="330"/>
      <c r="DD9" s="297"/>
      <c r="DE9" s="314"/>
      <c r="DF9" s="297"/>
      <c r="DG9" s="542">
        <f t="shared" si="0"/>
        <v>0</v>
      </c>
      <c r="DH9" s="542">
        <f t="shared" ref="DH9:DH28" si="1">D9+G9+J9+M9+P9+S9+V9+Y9+AB9+AE9+AH9+AK9+AN9+AQ9+AT9+AW9+AZ9+BC9+BF9+BI9+BL9+BO9+BR9+BU9+BX9+CA9+CD9+CG9+CJ9+CM9+CP9+CS9+CV9+CY9+DB9</f>
        <v>0</v>
      </c>
      <c r="DI9" s="542"/>
    </row>
    <row r="10" spans="2:113" ht="16.5" customHeight="1" x14ac:dyDescent="0.25">
      <c r="B10" s="297" t="s">
        <v>928</v>
      </c>
      <c r="C10" s="297">
        <v>0</v>
      </c>
      <c r="D10" s="297">
        <v>0</v>
      </c>
      <c r="E10" s="297">
        <v>0</v>
      </c>
      <c r="F10" s="297">
        <v>0</v>
      </c>
      <c r="G10" s="297">
        <v>0</v>
      </c>
      <c r="H10" s="314">
        <v>0</v>
      </c>
      <c r="I10" s="297">
        <v>0</v>
      </c>
      <c r="J10" s="297">
        <v>0</v>
      </c>
      <c r="K10" s="297">
        <v>0</v>
      </c>
      <c r="L10" s="297">
        <v>0</v>
      </c>
      <c r="M10" s="297">
        <v>0</v>
      </c>
      <c r="N10" s="297"/>
      <c r="O10" s="607">
        <v>0</v>
      </c>
      <c r="P10" s="607">
        <v>0</v>
      </c>
      <c r="Q10" s="607">
        <v>0</v>
      </c>
      <c r="R10" s="297">
        <v>0</v>
      </c>
      <c r="S10" s="297">
        <v>0</v>
      </c>
      <c r="T10" s="297">
        <v>0</v>
      </c>
      <c r="U10" s="317">
        <v>0</v>
      </c>
      <c r="V10" s="317">
        <v>0</v>
      </c>
      <c r="W10" s="317">
        <v>0</v>
      </c>
      <c r="X10" s="329">
        <v>0</v>
      </c>
      <c r="Y10" s="330">
        <v>0</v>
      </c>
      <c r="Z10" s="330">
        <v>0</v>
      </c>
      <c r="AA10" s="297">
        <v>0</v>
      </c>
      <c r="AB10" s="297">
        <v>0</v>
      </c>
      <c r="AC10" s="297">
        <v>0</v>
      </c>
      <c r="AD10" s="297">
        <v>0</v>
      </c>
      <c r="AE10" s="297">
        <v>0</v>
      </c>
      <c r="AF10" s="297">
        <v>0</v>
      </c>
      <c r="AG10" s="297">
        <v>0</v>
      </c>
      <c r="AH10" s="297">
        <v>0</v>
      </c>
      <c r="AI10" s="297">
        <v>0</v>
      </c>
      <c r="AJ10" s="297">
        <v>0</v>
      </c>
      <c r="AK10" s="297">
        <v>0</v>
      </c>
      <c r="AL10" s="297">
        <v>0</v>
      </c>
      <c r="AM10" s="610">
        <v>208</v>
      </c>
      <c r="AN10" s="610"/>
      <c r="AO10" s="330">
        <v>-23.8</v>
      </c>
      <c r="AP10" s="218">
        <v>50</v>
      </c>
      <c r="AQ10" s="9"/>
      <c r="AR10" s="297">
        <v>1</v>
      </c>
      <c r="AS10" s="297">
        <v>0</v>
      </c>
      <c r="AT10" s="297">
        <v>0</v>
      </c>
      <c r="AU10" s="297">
        <v>0</v>
      </c>
      <c r="AV10" s="297">
        <v>0</v>
      </c>
      <c r="AW10" s="297">
        <v>0</v>
      </c>
      <c r="AX10" s="562">
        <v>0</v>
      </c>
      <c r="AY10" s="311">
        <v>200</v>
      </c>
      <c r="AZ10" s="311"/>
      <c r="BA10" s="311">
        <v>-19.350000000000001</v>
      </c>
      <c r="BB10" s="317">
        <v>0</v>
      </c>
      <c r="BC10" s="317">
        <v>0</v>
      </c>
      <c r="BD10" s="317">
        <v>0</v>
      </c>
      <c r="BE10" s="329">
        <v>99</v>
      </c>
      <c r="BF10" s="329"/>
      <c r="BG10" s="603">
        <v>1.042</v>
      </c>
      <c r="BH10" s="329">
        <v>0</v>
      </c>
      <c r="BI10" s="330">
        <v>0</v>
      </c>
      <c r="BJ10" s="330">
        <v>0</v>
      </c>
      <c r="BK10" s="297">
        <v>0</v>
      </c>
      <c r="BL10" s="297">
        <v>0</v>
      </c>
      <c r="BM10" s="297">
        <v>0</v>
      </c>
      <c r="BN10" s="297">
        <v>0</v>
      </c>
      <c r="BO10" s="297">
        <v>0</v>
      </c>
      <c r="BP10" s="297">
        <v>0</v>
      </c>
      <c r="BQ10" s="297">
        <v>0</v>
      </c>
      <c r="BR10" s="297">
        <v>0</v>
      </c>
      <c r="BS10" s="297">
        <v>0</v>
      </c>
      <c r="BT10" s="297">
        <v>0</v>
      </c>
      <c r="BU10" s="297">
        <v>0</v>
      </c>
      <c r="BV10" s="297">
        <v>0</v>
      </c>
      <c r="BW10" s="297">
        <v>0</v>
      </c>
      <c r="BX10" s="297">
        <v>0</v>
      </c>
      <c r="BY10" s="297">
        <v>0</v>
      </c>
      <c r="BZ10" s="297">
        <v>0</v>
      </c>
      <c r="CA10" s="297">
        <v>0</v>
      </c>
      <c r="CB10" s="297">
        <v>0</v>
      </c>
      <c r="CC10" s="297">
        <v>0</v>
      </c>
      <c r="CD10" s="297">
        <v>0</v>
      </c>
      <c r="CE10" s="297">
        <v>0</v>
      </c>
      <c r="CF10" s="297">
        <v>0</v>
      </c>
      <c r="CG10" s="297">
        <v>0</v>
      </c>
      <c r="CH10" s="297">
        <v>0</v>
      </c>
      <c r="CI10" s="297">
        <v>0</v>
      </c>
      <c r="CJ10" s="297">
        <v>0</v>
      </c>
      <c r="CK10" s="301">
        <v>0</v>
      </c>
      <c r="CL10" s="297">
        <v>0</v>
      </c>
      <c r="CM10" s="297">
        <v>0</v>
      </c>
      <c r="CN10" s="297">
        <v>0</v>
      </c>
      <c r="CO10" s="297">
        <v>0</v>
      </c>
      <c r="CP10" s="297">
        <v>0</v>
      </c>
      <c r="CQ10" s="297">
        <v>0</v>
      </c>
      <c r="CR10" s="329">
        <v>26</v>
      </c>
      <c r="CS10" s="329"/>
      <c r="CT10" s="340">
        <v>76</v>
      </c>
      <c r="CU10" s="297">
        <v>23</v>
      </c>
      <c r="CV10" s="297"/>
      <c r="CW10" s="297">
        <v>0</v>
      </c>
      <c r="CX10" s="297">
        <v>511</v>
      </c>
      <c r="CY10" s="297"/>
      <c r="CZ10" s="297">
        <v>0</v>
      </c>
      <c r="DA10" s="329">
        <v>78</v>
      </c>
      <c r="DB10" s="329"/>
      <c r="DC10" s="330"/>
      <c r="DD10" s="314"/>
      <c r="DE10" s="297"/>
      <c r="DF10" s="314"/>
      <c r="DG10" s="542">
        <f t="shared" si="0"/>
        <v>1195</v>
      </c>
      <c r="DH10" s="542">
        <f t="shared" si="1"/>
        <v>0</v>
      </c>
      <c r="DI10" s="542"/>
    </row>
    <row r="11" spans="2:113" ht="16.5" customHeight="1" x14ac:dyDescent="0.25">
      <c r="B11" s="297" t="s">
        <v>1042</v>
      </c>
      <c r="C11" s="297">
        <v>0</v>
      </c>
      <c r="D11" s="297">
        <v>0</v>
      </c>
      <c r="E11" s="297">
        <v>0</v>
      </c>
      <c r="F11" s="297">
        <v>0</v>
      </c>
      <c r="G11" s="297">
        <v>0</v>
      </c>
      <c r="H11" s="297">
        <v>0</v>
      </c>
      <c r="I11" s="297">
        <v>0</v>
      </c>
      <c r="J11" s="297">
        <v>0</v>
      </c>
      <c r="K11" s="297">
        <v>0</v>
      </c>
      <c r="L11" s="297">
        <v>0</v>
      </c>
      <c r="M11" s="297">
        <v>0</v>
      </c>
      <c r="N11" s="297">
        <v>0</v>
      </c>
      <c r="O11" s="607">
        <v>0</v>
      </c>
      <c r="P11" s="607">
        <v>0</v>
      </c>
      <c r="Q11" s="607">
        <v>0</v>
      </c>
      <c r="R11" s="297">
        <v>0</v>
      </c>
      <c r="S11" s="297">
        <v>0</v>
      </c>
      <c r="T11" s="297">
        <v>0</v>
      </c>
      <c r="U11" s="317">
        <v>0</v>
      </c>
      <c r="V11" s="317">
        <v>0</v>
      </c>
      <c r="W11" s="317">
        <v>0</v>
      </c>
      <c r="X11" s="329">
        <v>0</v>
      </c>
      <c r="Y11" s="330">
        <v>0</v>
      </c>
      <c r="Z11" s="330">
        <v>0</v>
      </c>
      <c r="AA11" s="297">
        <v>0</v>
      </c>
      <c r="AB11" s="297">
        <v>0</v>
      </c>
      <c r="AC11" s="297">
        <v>0</v>
      </c>
      <c r="AD11" s="297">
        <v>0</v>
      </c>
      <c r="AE11" s="297">
        <v>0</v>
      </c>
      <c r="AF11" s="297">
        <v>0</v>
      </c>
      <c r="AG11" s="297">
        <v>0</v>
      </c>
      <c r="AH11" s="297">
        <v>0</v>
      </c>
      <c r="AI11" s="297">
        <v>0</v>
      </c>
      <c r="AJ11" s="297">
        <v>0</v>
      </c>
      <c r="AK11" s="297">
        <v>0</v>
      </c>
      <c r="AL11" s="297">
        <v>0</v>
      </c>
      <c r="AM11" s="610">
        <v>2875</v>
      </c>
      <c r="AN11" s="610"/>
      <c r="AO11" s="330">
        <v>-22.5</v>
      </c>
      <c r="AP11" s="218">
        <v>488</v>
      </c>
      <c r="AQ11" s="9"/>
      <c r="AR11" s="297">
        <v>-22</v>
      </c>
      <c r="AS11" s="297">
        <v>0</v>
      </c>
      <c r="AT11" s="297">
        <v>0</v>
      </c>
      <c r="AU11" s="297">
        <v>0</v>
      </c>
      <c r="AV11" s="297">
        <v>0</v>
      </c>
      <c r="AW11" s="297">
        <v>0</v>
      </c>
      <c r="AX11" s="562">
        <v>0</v>
      </c>
      <c r="AY11" s="311">
        <v>2304</v>
      </c>
      <c r="AZ11" s="311"/>
      <c r="BA11" s="311">
        <v>-19.38</v>
      </c>
      <c r="BB11" s="317">
        <v>0</v>
      </c>
      <c r="BC11" s="317">
        <v>0</v>
      </c>
      <c r="BD11" s="317">
        <v>0</v>
      </c>
      <c r="BE11" s="329">
        <v>1556</v>
      </c>
      <c r="BF11" s="329"/>
      <c r="BG11" s="602">
        <v>1.5130000000000001</v>
      </c>
      <c r="BH11" s="329">
        <v>0</v>
      </c>
      <c r="BI11" s="330">
        <v>0</v>
      </c>
      <c r="BJ11" s="330">
        <v>0</v>
      </c>
      <c r="BK11" s="297">
        <v>0</v>
      </c>
      <c r="BL11" s="297">
        <v>0</v>
      </c>
      <c r="BM11" s="297">
        <v>0</v>
      </c>
      <c r="BN11" s="297">
        <v>0</v>
      </c>
      <c r="BO11" s="297">
        <v>0</v>
      </c>
      <c r="BP11" s="297">
        <v>0</v>
      </c>
      <c r="BQ11" s="297">
        <v>0</v>
      </c>
      <c r="BR11" s="297">
        <v>0</v>
      </c>
      <c r="BS11" s="297">
        <v>0</v>
      </c>
      <c r="BT11" s="297">
        <v>0</v>
      </c>
      <c r="BU11" s="297">
        <v>0</v>
      </c>
      <c r="BV11" s="297">
        <v>0</v>
      </c>
      <c r="BW11" s="297">
        <v>0</v>
      </c>
      <c r="BX11" s="297">
        <v>0</v>
      </c>
      <c r="BY11" s="297">
        <v>0</v>
      </c>
      <c r="BZ11" s="297">
        <v>0</v>
      </c>
      <c r="CA11" s="297">
        <v>0</v>
      </c>
      <c r="CB11" s="297">
        <v>0</v>
      </c>
      <c r="CC11" s="297">
        <v>0</v>
      </c>
      <c r="CD11" s="297">
        <v>0</v>
      </c>
      <c r="CE11" s="297">
        <v>0</v>
      </c>
      <c r="CF11" s="297">
        <v>0</v>
      </c>
      <c r="CG11" s="297">
        <v>0</v>
      </c>
      <c r="CH11" s="297">
        <v>0</v>
      </c>
      <c r="CI11" s="297">
        <v>0</v>
      </c>
      <c r="CJ11" s="297">
        <v>0</v>
      </c>
      <c r="CK11" s="301">
        <v>0</v>
      </c>
      <c r="CL11" s="297">
        <v>0</v>
      </c>
      <c r="CM11" s="297">
        <v>0</v>
      </c>
      <c r="CN11" s="297">
        <v>0</v>
      </c>
      <c r="CO11" s="297">
        <v>0</v>
      </c>
      <c r="CP11" s="297">
        <v>0</v>
      </c>
      <c r="CQ11" s="297">
        <v>0</v>
      </c>
      <c r="CR11" s="329">
        <v>305</v>
      </c>
      <c r="CS11" s="329"/>
      <c r="CT11" s="340">
        <v>81</v>
      </c>
      <c r="CU11" s="297">
        <v>230</v>
      </c>
      <c r="CV11" s="297"/>
      <c r="CW11" s="297">
        <v>0</v>
      </c>
      <c r="CX11" s="297">
        <v>5126</v>
      </c>
      <c r="CY11" s="297"/>
      <c r="CZ11" s="297">
        <v>0</v>
      </c>
      <c r="DA11" s="329">
        <v>787</v>
      </c>
      <c r="DB11" s="329"/>
      <c r="DC11" s="330"/>
      <c r="DD11" s="297"/>
      <c r="DE11" s="314"/>
      <c r="DF11" s="297"/>
      <c r="DG11" s="542">
        <f t="shared" si="0"/>
        <v>13671</v>
      </c>
      <c r="DH11" s="542">
        <f t="shared" si="1"/>
        <v>0</v>
      </c>
      <c r="DI11" s="542"/>
    </row>
    <row r="12" spans="2:113" ht="16.5" customHeight="1" x14ac:dyDescent="0.25">
      <c r="B12" s="297" t="s">
        <v>1043</v>
      </c>
      <c r="C12" s="297">
        <v>0</v>
      </c>
      <c r="D12" s="297">
        <v>0</v>
      </c>
      <c r="E12" s="297">
        <v>0</v>
      </c>
      <c r="F12" s="297">
        <v>0</v>
      </c>
      <c r="G12" s="297">
        <v>0</v>
      </c>
      <c r="H12" s="314">
        <v>0</v>
      </c>
      <c r="I12" s="297">
        <v>0</v>
      </c>
      <c r="J12" s="297">
        <v>0</v>
      </c>
      <c r="K12" s="297">
        <v>0</v>
      </c>
      <c r="L12" s="297">
        <v>0</v>
      </c>
      <c r="M12" s="297">
        <v>0</v>
      </c>
      <c r="N12" s="297"/>
      <c r="O12" s="607">
        <v>0</v>
      </c>
      <c r="P12" s="607">
        <v>0</v>
      </c>
      <c r="Q12" s="607">
        <v>0</v>
      </c>
      <c r="R12" s="297">
        <v>0</v>
      </c>
      <c r="S12" s="297">
        <v>0</v>
      </c>
      <c r="T12" s="297">
        <v>0</v>
      </c>
      <c r="U12" s="317">
        <v>0</v>
      </c>
      <c r="V12" s="317">
        <v>0</v>
      </c>
      <c r="W12" s="317">
        <v>0</v>
      </c>
      <c r="X12" s="329">
        <v>0</v>
      </c>
      <c r="Y12" s="330">
        <v>0</v>
      </c>
      <c r="Z12" s="330">
        <v>0</v>
      </c>
      <c r="AA12" s="297">
        <v>0</v>
      </c>
      <c r="AB12" s="297">
        <v>0</v>
      </c>
      <c r="AC12" s="297">
        <v>0</v>
      </c>
      <c r="AD12" s="297">
        <v>0</v>
      </c>
      <c r="AE12" s="297">
        <v>0</v>
      </c>
      <c r="AF12" s="297">
        <v>0</v>
      </c>
      <c r="AG12" s="297">
        <v>0</v>
      </c>
      <c r="AH12" s="297">
        <v>0</v>
      </c>
      <c r="AI12" s="297">
        <v>0</v>
      </c>
      <c r="AJ12" s="297">
        <v>0</v>
      </c>
      <c r="AK12" s="297">
        <v>0</v>
      </c>
      <c r="AL12" s="297">
        <v>0</v>
      </c>
      <c r="AM12" s="552">
        <v>0</v>
      </c>
      <c r="AN12" s="610"/>
      <c r="AO12" s="610">
        <v>0</v>
      </c>
      <c r="AP12" s="218">
        <v>0</v>
      </c>
      <c r="AQ12" s="9"/>
      <c r="AR12" s="297">
        <v>0</v>
      </c>
      <c r="AS12" s="297">
        <v>0</v>
      </c>
      <c r="AT12" s="297">
        <v>0</v>
      </c>
      <c r="AU12" s="297">
        <v>0</v>
      </c>
      <c r="AV12" s="297">
        <v>0</v>
      </c>
      <c r="AW12" s="297">
        <v>0</v>
      </c>
      <c r="AX12" s="562">
        <v>0</v>
      </c>
      <c r="AY12" s="311">
        <v>229</v>
      </c>
      <c r="AZ12" s="311"/>
      <c r="BA12" s="311">
        <v>-19.600000000000001</v>
      </c>
      <c r="BB12" s="317">
        <v>0</v>
      </c>
      <c r="BC12" s="317">
        <v>0</v>
      </c>
      <c r="BD12" s="317">
        <v>0</v>
      </c>
      <c r="BE12" s="350">
        <v>0</v>
      </c>
      <c r="BF12" s="350"/>
      <c r="BG12" s="543" t="s">
        <v>11</v>
      </c>
      <c r="BH12" s="329">
        <v>0</v>
      </c>
      <c r="BI12" s="330">
        <v>0</v>
      </c>
      <c r="BJ12" s="330">
        <v>0</v>
      </c>
      <c r="BK12" s="297">
        <v>0</v>
      </c>
      <c r="BL12" s="297">
        <v>0</v>
      </c>
      <c r="BM12" s="297">
        <v>0</v>
      </c>
      <c r="BN12" s="297">
        <v>0</v>
      </c>
      <c r="BO12" s="297">
        <v>0</v>
      </c>
      <c r="BP12" s="297">
        <v>0</v>
      </c>
      <c r="BQ12" s="297">
        <v>0</v>
      </c>
      <c r="BR12" s="297">
        <v>0</v>
      </c>
      <c r="BS12" s="297">
        <v>0</v>
      </c>
      <c r="BT12" s="297">
        <v>0</v>
      </c>
      <c r="BU12" s="297">
        <v>0</v>
      </c>
      <c r="BV12" s="297">
        <v>0</v>
      </c>
      <c r="BW12" s="297">
        <v>0</v>
      </c>
      <c r="BX12" s="297">
        <v>0</v>
      </c>
      <c r="BY12" s="297">
        <v>0</v>
      </c>
      <c r="BZ12" s="297">
        <v>0</v>
      </c>
      <c r="CA12" s="297">
        <v>0</v>
      </c>
      <c r="CB12" s="297">
        <v>0</v>
      </c>
      <c r="CC12" s="297">
        <v>0</v>
      </c>
      <c r="CD12" s="297">
        <v>0</v>
      </c>
      <c r="CE12" s="297">
        <v>0</v>
      </c>
      <c r="CF12" s="297">
        <v>0</v>
      </c>
      <c r="CG12" s="297">
        <v>0</v>
      </c>
      <c r="CH12" s="297">
        <v>0</v>
      </c>
      <c r="CI12" s="297">
        <v>0</v>
      </c>
      <c r="CJ12" s="297">
        <v>0</v>
      </c>
      <c r="CK12" s="301">
        <v>0</v>
      </c>
      <c r="CL12" s="297">
        <v>0</v>
      </c>
      <c r="CM12" s="297">
        <v>0</v>
      </c>
      <c r="CN12" s="297">
        <v>0</v>
      </c>
      <c r="CO12" s="297">
        <v>0</v>
      </c>
      <c r="CP12" s="297">
        <v>0</v>
      </c>
      <c r="CQ12" s="297">
        <v>0</v>
      </c>
      <c r="CR12" s="329">
        <v>122.2</v>
      </c>
      <c r="CS12" s="329"/>
      <c r="CT12" s="340">
        <v>115</v>
      </c>
      <c r="CU12" s="297">
        <v>0</v>
      </c>
      <c r="CV12" s="297"/>
      <c r="CW12" s="297">
        <v>0</v>
      </c>
      <c r="CX12" s="297">
        <v>197.1</v>
      </c>
      <c r="CY12" s="297"/>
      <c r="CZ12" s="297">
        <v>0</v>
      </c>
      <c r="DA12" s="329">
        <v>262</v>
      </c>
      <c r="DB12" s="329"/>
      <c r="DC12" s="330"/>
      <c r="DD12" s="314"/>
      <c r="DE12" s="297"/>
      <c r="DF12" s="314"/>
      <c r="DG12" s="542">
        <f t="shared" si="0"/>
        <v>810.3</v>
      </c>
      <c r="DH12" s="542">
        <f t="shared" si="1"/>
        <v>0</v>
      </c>
      <c r="DI12" s="542"/>
    </row>
    <row r="13" spans="2:113" ht="16.5" customHeight="1" x14ac:dyDescent="0.25">
      <c r="B13" s="297" t="s">
        <v>941</v>
      </c>
      <c r="C13" s="297">
        <v>0</v>
      </c>
      <c r="D13" s="297">
        <v>0</v>
      </c>
      <c r="E13" s="297">
        <v>0</v>
      </c>
      <c r="F13" s="297">
        <v>0</v>
      </c>
      <c r="G13" s="297">
        <v>0</v>
      </c>
      <c r="H13" s="297">
        <v>0</v>
      </c>
      <c r="I13" s="297">
        <v>0</v>
      </c>
      <c r="J13" s="297">
        <v>0</v>
      </c>
      <c r="K13" s="297">
        <v>0</v>
      </c>
      <c r="L13" s="297">
        <v>0</v>
      </c>
      <c r="M13" s="297">
        <v>0</v>
      </c>
      <c r="N13" s="297">
        <v>0</v>
      </c>
      <c r="O13" s="607">
        <v>0</v>
      </c>
      <c r="P13" s="607">
        <v>0</v>
      </c>
      <c r="Q13" s="607">
        <v>0</v>
      </c>
      <c r="R13" s="297">
        <v>0</v>
      </c>
      <c r="S13" s="297">
        <v>0</v>
      </c>
      <c r="T13" s="297">
        <v>0</v>
      </c>
      <c r="U13" s="317">
        <v>0</v>
      </c>
      <c r="V13" s="317">
        <v>0</v>
      </c>
      <c r="W13" s="317">
        <v>0</v>
      </c>
      <c r="X13" s="329">
        <v>0</v>
      </c>
      <c r="Y13" s="330">
        <v>0</v>
      </c>
      <c r="Z13" s="330">
        <v>0</v>
      </c>
      <c r="AA13" s="297">
        <v>0</v>
      </c>
      <c r="AB13" s="297">
        <v>0</v>
      </c>
      <c r="AC13" s="297">
        <v>0</v>
      </c>
      <c r="AD13" s="297">
        <v>0</v>
      </c>
      <c r="AE13" s="297">
        <v>0</v>
      </c>
      <c r="AF13" s="297">
        <v>0</v>
      </c>
      <c r="AG13" s="297">
        <v>0</v>
      </c>
      <c r="AH13" s="297">
        <v>0</v>
      </c>
      <c r="AI13" s="297">
        <v>0</v>
      </c>
      <c r="AJ13" s="297">
        <v>0</v>
      </c>
      <c r="AK13" s="297">
        <v>0</v>
      </c>
      <c r="AL13" s="297">
        <v>0</v>
      </c>
      <c r="AM13" s="303">
        <v>0</v>
      </c>
      <c r="AN13" s="330">
        <v>0</v>
      </c>
      <c r="AO13" s="330">
        <v>0</v>
      </c>
      <c r="AP13" s="218">
        <v>0</v>
      </c>
      <c r="AQ13" s="9"/>
      <c r="AR13" s="297">
        <v>0</v>
      </c>
      <c r="AS13" s="297">
        <v>0</v>
      </c>
      <c r="AT13" s="297">
        <v>0</v>
      </c>
      <c r="AU13" s="297">
        <v>0</v>
      </c>
      <c r="AV13" s="297">
        <v>0</v>
      </c>
      <c r="AW13" s="297">
        <v>0</v>
      </c>
      <c r="AX13" s="562">
        <v>0</v>
      </c>
      <c r="AY13" s="311">
        <v>19</v>
      </c>
      <c r="AZ13" s="311"/>
      <c r="BA13" s="311">
        <v>-24</v>
      </c>
      <c r="BB13" s="317">
        <v>0</v>
      </c>
      <c r="BC13" s="317">
        <v>0</v>
      </c>
      <c r="BD13" s="317">
        <v>0</v>
      </c>
      <c r="BE13" s="350">
        <v>0</v>
      </c>
      <c r="BF13" s="350"/>
      <c r="BG13" s="543" t="s">
        <v>11</v>
      </c>
      <c r="BH13" s="329">
        <v>0</v>
      </c>
      <c r="BI13" s="330">
        <v>0</v>
      </c>
      <c r="BJ13" s="330">
        <v>0</v>
      </c>
      <c r="BK13" s="297">
        <v>0</v>
      </c>
      <c r="BL13" s="297">
        <v>0</v>
      </c>
      <c r="BM13" s="297">
        <v>0</v>
      </c>
      <c r="BN13" s="297">
        <v>0</v>
      </c>
      <c r="BO13" s="297">
        <v>0</v>
      </c>
      <c r="BP13" s="297">
        <v>0</v>
      </c>
      <c r="BQ13" s="297">
        <v>0</v>
      </c>
      <c r="BR13" s="297">
        <v>0</v>
      </c>
      <c r="BS13" s="297">
        <v>0</v>
      </c>
      <c r="BT13" s="297">
        <v>0</v>
      </c>
      <c r="BU13" s="297">
        <v>0</v>
      </c>
      <c r="BV13" s="297">
        <v>0</v>
      </c>
      <c r="BW13" s="297">
        <v>0</v>
      </c>
      <c r="BX13" s="297">
        <v>0</v>
      </c>
      <c r="BY13" s="297">
        <v>0</v>
      </c>
      <c r="BZ13" s="297">
        <v>0</v>
      </c>
      <c r="CA13" s="297">
        <v>0</v>
      </c>
      <c r="CB13" s="297">
        <v>0</v>
      </c>
      <c r="CC13" s="297">
        <v>0</v>
      </c>
      <c r="CD13" s="297">
        <v>0</v>
      </c>
      <c r="CE13" s="297">
        <v>0</v>
      </c>
      <c r="CF13" s="297">
        <v>0</v>
      </c>
      <c r="CG13" s="297">
        <v>0</v>
      </c>
      <c r="CH13" s="297">
        <v>0</v>
      </c>
      <c r="CI13" s="297">
        <v>0</v>
      </c>
      <c r="CJ13" s="297">
        <v>0</v>
      </c>
      <c r="CK13" s="301">
        <v>0</v>
      </c>
      <c r="CL13" s="297">
        <v>0</v>
      </c>
      <c r="CM13" s="297">
        <v>0</v>
      </c>
      <c r="CN13" s="297">
        <v>0</v>
      </c>
      <c r="CO13" s="297">
        <v>0</v>
      </c>
      <c r="CP13" s="297">
        <v>0</v>
      </c>
      <c r="CQ13" s="297">
        <v>0</v>
      </c>
      <c r="CR13" s="329">
        <v>6.1</v>
      </c>
      <c r="CS13" s="329"/>
      <c r="CT13" s="340">
        <v>103</v>
      </c>
      <c r="CU13" s="297">
        <v>0</v>
      </c>
      <c r="CV13" s="297"/>
      <c r="CW13" s="297">
        <v>0</v>
      </c>
      <c r="CX13" s="297">
        <v>19.2</v>
      </c>
      <c r="CY13" s="297"/>
      <c r="CZ13" s="297">
        <v>0</v>
      </c>
      <c r="DA13" s="329">
        <v>26</v>
      </c>
      <c r="DB13" s="329"/>
      <c r="DC13" s="330"/>
      <c r="DD13" s="297"/>
      <c r="DE13" s="314"/>
      <c r="DF13" s="297"/>
      <c r="DG13" s="542">
        <f t="shared" si="0"/>
        <v>70.3</v>
      </c>
      <c r="DH13" s="542">
        <f t="shared" si="1"/>
        <v>0</v>
      </c>
      <c r="DI13" s="542"/>
    </row>
    <row r="14" spans="2:113" ht="16.5" customHeight="1" x14ac:dyDescent="0.25">
      <c r="B14" s="297" t="s">
        <v>1044</v>
      </c>
      <c r="C14" s="297">
        <v>0</v>
      </c>
      <c r="D14" s="297">
        <v>0</v>
      </c>
      <c r="E14" s="297">
        <v>0</v>
      </c>
      <c r="F14" s="297">
        <v>0</v>
      </c>
      <c r="G14" s="297">
        <v>0</v>
      </c>
      <c r="H14" s="314">
        <v>0</v>
      </c>
      <c r="I14" s="297">
        <v>0</v>
      </c>
      <c r="J14" s="297">
        <v>0</v>
      </c>
      <c r="K14" s="297">
        <v>0</v>
      </c>
      <c r="L14" s="297">
        <v>0</v>
      </c>
      <c r="M14" s="297">
        <v>0</v>
      </c>
      <c r="N14" s="297">
        <v>0</v>
      </c>
      <c r="O14" s="607">
        <v>0</v>
      </c>
      <c r="P14" s="607">
        <v>0</v>
      </c>
      <c r="Q14" s="607">
        <v>0</v>
      </c>
      <c r="R14" s="297">
        <v>0</v>
      </c>
      <c r="S14" s="297">
        <v>0</v>
      </c>
      <c r="T14" s="297">
        <v>0</v>
      </c>
      <c r="U14" s="317">
        <v>0</v>
      </c>
      <c r="V14" s="317">
        <v>0</v>
      </c>
      <c r="W14" s="317">
        <v>0</v>
      </c>
      <c r="X14" s="329">
        <v>0</v>
      </c>
      <c r="Y14" s="330">
        <v>0</v>
      </c>
      <c r="Z14" s="330">
        <v>0</v>
      </c>
      <c r="AA14" s="297">
        <v>0</v>
      </c>
      <c r="AB14" s="297">
        <v>0</v>
      </c>
      <c r="AC14" s="297">
        <v>0</v>
      </c>
      <c r="AD14" s="297">
        <v>0</v>
      </c>
      <c r="AE14" s="297">
        <v>0</v>
      </c>
      <c r="AF14" s="297">
        <v>0</v>
      </c>
      <c r="AG14" s="297">
        <v>0</v>
      </c>
      <c r="AH14" s="297">
        <v>0</v>
      </c>
      <c r="AI14" s="297">
        <v>0</v>
      </c>
      <c r="AJ14" s="297">
        <v>0</v>
      </c>
      <c r="AK14" s="297">
        <v>0</v>
      </c>
      <c r="AL14" s="297">
        <v>0</v>
      </c>
      <c r="AM14" s="303">
        <v>0</v>
      </c>
      <c r="AN14" s="330">
        <v>0</v>
      </c>
      <c r="AO14" s="330">
        <v>0</v>
      </c>
      <c r="AP14" s="218">
        <v>10.199999999999999</v>
      </c>
      <c r="AQ14" s="9"/>
      <c r="AR14" s="297">
        <v>0.7</v>
      </c>
      <c r="AS14" s="297">
        <v>0</v>
      </c>
      <c r="AT14" s="297">
        <v>0</v>
      </c>
      <c r="AU14" s="297">
        <v>0</v>
      </c>
      <c r="AV14" s="297">
        <v>0</v>
      </c>
      <c r="AW14" s="297">
        <v>0</v>
      </c>
      <c r="AX14" s="562">
        <v>0</v>
      </c>
      <c r="AY14" s="311">
        <v>11.4</v>
      </c>
      <c r="AZ14" s="311"/>
      <c r="BA14" s="311">
        <v>3.5</v>
      </c>
      <c r="BB14" s="317">
        <v>0</v>
      </c>
      <c r="BC14" s="317">
        <v>0</v>
      </c>
      <c r="BD14" s="317">
        <v>0</v>
      </c>
      <c r="BE14" s="612">
        <v>15.71</v>
      </c>
      <c r="BF14" s="612"/>
      <c r="BG14" s="603">
        <v>1.45</v>
      </c>
      <c r="BH14" s="329">
        <v>0</v>
      </c>
      <c r="BI14" s="330">
        <v>0</v>
      </c>
      <c r="BJ14" s="330">
        <v>0</v>
      </c>
      <c r="BK14" s="297">
        <v>0</v>
      </c>
      <c r="BL14" s="297">
        <v>0</v>
      </c>
      <c r="BM14" s="297">
        <v>0</v>
      </c>
      <c r="BN14" s="297">
        <v>0</v>
      </c>
      <c r="BO14" s="297">
        <v>0</v>
      </c>
      <c r="BP14" s="297">
        <v>0</v>
      </c>
      <c r="BQ14" s="297">
        <v>0</v>
      </c>
      <c r="BR14" s="297">
        <v>0</v>
      </c>
      <c r="BS14" s="297">
        <v>0</v>
      </c>
      <c r="BT14" s="297">
        <v>0</v>
      </c>
      <c r="BU14" s="297">
        <v>0</v>
      </c>
      <c r="BV14" s="297">
        <v>0</v>
      </c>
      <c r="BW14" s="297">
        <v>0</v>
      </c>
      <c r="BX14" s="297">
        <v>0</v>
      </c>
      <c r="BY14" s="297">
        <v>0</v>
      </c>
      <c r="BZ14" s="297">
        <v>0</v>
      </c>
      <c r="CA14" s="297">
        <v>0</v>
      </c>
      <c r="CB14" s="297">
        <v>0</v>
      </c>
      <c r="CC14" s="297">
        <v>0</v>
      </c>
      <c r="CD14" s="297">
        <v>0</v>
      </c>
      <c r="CE14" s="297">
        <v>0</v>
      </c>
      <c r="CF14" s="297">
        <v>0</v>
      </c>
      <c r="CG14" s="297">
        <v>0</v>
      </c>
      <c r="CH14" s="297">
        <v>0</v>
      </c>
      <c r="CI14" s="297">
        <v>0</v>
      </c>
      <c r="CJ14" s="297">
        <v>0</v>
      </c>
      <c r="CK14" s="301">
        <v>0</v>
      </c>
      <c r="CL14" s="297">
        <v>0</v>
      </c>
      <c r="CM14" s="297">
        <v>0</v>
      </c>
      <c r="CN14" s="297">
        <v>0</v>
      </c>
      <c r="CO14" s="297">
        <v>0</v>
      </c>
      <c r="CP14" s="297">
        <v>0</v>
      </c>
      <c r="CQ14" s="297">
        <v>0</v>
      </c>
      <c r="CR14" s="329">
        <v>9.9</v>
      </c>
      <c r="CS14" s="329"/>
      <c r="CT14" s="340">
        <v>106</v>
      </c>
      <c r="CU14" s="297">
        <v>0</v>
      </c>
      <c r="CV14" s="297"/>
      <c r="CW14" s="297">
        <v>0</v>
      </c>
      <c r="CX14" s="297">
        <v>11.3</v>
      </c>
      <c r="CY14" s="297"/>
      <c r="CZ14" s="297">
        <v>10.3</v>
      </c>
      <c r="DA14" s="329">
        <v>10</v>
      </c>
      <c r="DB14" s="329"/>
      <c r="DC14" s="330"/>
      <c r="DD14" s="314"/>
      <c r="DE14" s="297"/>
      <c r="DF14" s="314"/>
      <c r="DG14" s="542">
        <f t="shared" si="0"/>
        <v>68.510000000000005</v>
      </c>
      <c r="DH14" s="542">
        <f t="shared" si="1"/>
        <v>0</v>
      </c>
      <c r="DI14" s="542"/>
    </row>
    <row r="15" spans="2:113" ht="16.5" customHeight="1" x14ac:dyDescent="0.25">
      <c r="B15" s="297" t="s">
        <v>1045</v>
      </c>
      <c r="C15" s="297">
        <v>0</v>
      </c>
      <c r="D15" s="297">
        <v>0</v>
      </c>
      <c r="E15" s="297">
        <v>0</v>
      </c>
      <c r="F15" s="297">
        <v>0</v>
      </c>
      <c r="G15" s="297">
        <v>0</v>
      </c>
      <c r="H15" s="297">
        <v>0</v>
      </c>
      <c r="I15" s="297">
        <v>0</v>
      </c>
      <c r="J15" s="297">
        <v>0</v>
      </c>
      <c r="K15" s="297">
        <v>0</v>
      </c>
      <c r="L15" s="297">
        <v>0</v>
      </c>
      <c r="M15" s="297">
        <v>0</v>
      </c>
      <c r="N15" s="297"/>
      <c r="O15" s="607">
        <v>0</v>
      </c>
      <c r="P15" s="607">
        <v>0</v>
      </c>
      <c r="Q15" s="607">
        <v>0</v>
      </c>
      <c r="R15" s="297">
        <v>0</v>
      </c>
      <c r="S15" s="297">
        <v>0</v>
      </c>
      <c r="T15" s="297">
        <v>0</v>
      </c>
      <c r="U15" s="317">
        <v>0</v>
      </c>
      <c r="V15" s="317">
        <v>0</v>
      </c>
      <c r="W15" s="317">
        <v>0</v>
      </c>
      <c r="X15" s="544">
        <v>0</v>
      </c>
      <c r="Y15" s="545">
        <v>0</v>
      </c>
      <c r="Z15" s="545">
        <v>0</v>
      </c>
      <c r="AA15" s="297">
        <v>0</v>
      </c>
      <c r="AB15" s="297">
        <v>0</v>
      </c>
      <c r="AC15" s="297">
        <v>0</v>
      </c>
      <c r="AD15" s="297">
        <v>0</v>
      </c>
      <c r="AE15" s="297">
        <v>0</v>
      </c>
      <c r="AF15" s="297">
        <v>0</v>
      </c>
      <c r="AG15" s="297">
        <v>0</v>
      </c>
      <c r="AH15" s="297">
        <v>0</v>
      </c>
      <c r="AI15" s="297">
        <v>0</v>
      </c>
      <c r="AJ15" s="297">
        <v>0</v>
      </c>
      <c r="AK15" s="297">
        <v>0</v>
      </c>
      <c r="AL15" s="297">
        <v>0</v>
      </c>
      <c r="AM15" s="344">
        <v>0</v>
      </c>
      <c r="AN15" s="545">
        <v>0</v>
      </c>
      <c r="AO15" s="545">
        <v>0</v>
      </c>
      <c r="AP15" s="218">
        <v>0</v>
      </c>
      <c r="AQ15" s="9">
        <v>0</v>
      </c>
      <c r="AR15" s="297">
        <v>0</v>
      </c>
      <c r="AS15" s="297">
        <v>0</v>
      </c>
      <c r="AT15" s="297">
        <v>0</v>
      </c>
      <c r="AU15" s="297">
        <v>0</v>
      </c>
      <c r="AV15" s="297">
        <v>0</v>
      </c>
      <c r="AW15" s="297">
        <v>0</v>
      </c>
      <c r="AX15" s="562">
        <v>0</v>
      </c>
      <c r="AY15" s="613">
        <v>0</v>
      </c>
      <c r="AZ15" s="613"/>
      <c r="BA15" s="613">
        <v>0</v>
      </c>
      <c r="BB15" s="317">
        <v>0</v>
      </c>
      <c r="BC15" s="317">
        <v>0</v>
      </c>
      <c r="BD15" s="317">
        <v>0</v>
      </c>
      <c r="BE15" s="545"/>
      <c r="BF15" s="545"/>
      <c r="BG15" s="545">
        <v>0</v>
      </c>
      <c r="BH15" s="544">
        <v>0</v>
      </c>
      <c r="BI15" s="545">
        <v>0</v>
      </c>
      <c r="BJ15" s="545">
        <v>0</v>
      </c>
      <c r="BK15" s="297">
        <v>0</v>
      </c>
      <c r="BL15" s="297">
        <v>0</v>
      </c>
      <c r="BM15" s="297">
        <v>0</v>
      </c>
      <c r="BN15" s="297">
        <v>0</v>
      </c>
      <c r="BO15" s="297">
        <v>0</v>
      </c>
      <c r="BP15" s="297">
        <v>0</v>
      </c>
      <c r="BQ15" s="297">
        <v>0</v>
      </c>
      <c r="BR15" s="297">
        <v>0</v>
      </c>
      <c r="BS15" s="297">
        <v>0</v>
      </c>
      <c r="BT15" s="297">
        <v>0</v>
      </c>
      <c r="BU15" s="297">
        <v>0</v>
      </c>
      <c r="BV15" s="297">
        <v>0</v>
      </c>
      <c r="BW15" s="297">
        <v>0</v>
      </c>
      <c r="BX15" s="297">
        <v>0</v>
      </c>
      <c r="BY15" s="297">
        <v>0</v>
      </c>
      <c r="BZ15" s="297">
        <v>0</v>
      </c>
      <c r="CA15" s="297">
        <v>0</v>
      </c>
      <c r="CB15" s="297">
        <v>0</v>
      </c>
      <c r="CC15" s="297">
        <v>0</v>
      </c>
      <c r="CD15" s="297">
        <v>0</v>
      </c>
      <c r="CE15" s="297">
        <v>0</v>
      </c>
      <c r="CF15" s="297">
        <v>0</v>
      </c>
      <c r="CG15" s="297">
        <v>0</v>
      </c>
      <c r="CH15" s="297">
        <v>0</v>
      </c>
      <c r="CI15" s="297">
        <v>0</v>
      </c>
      <c r="CJ15" s="297">
        <v>0</v>
      </c>
      <c r="CK15" s="301">
        <v>0</v>
      </c>
      <c r="CL15" s="297">
        <v>0</v>
      </c>
      <c r="CM15" s="297">
        <v>0</v>
      </c>
      <c r="CN15" s="297">
        <v>0</v>
      </c>
      <c r="CO15" s="297">
        <v>0</v>
      </c>
      <c r="CP15" s="297">
        <v>0</v>
      </c>
      <c r="CQ15" s="297">
        <v>0</v>
      </c>
      <c r="CR15" s="544">
        <v>0</v>
      </c>
      <c r="CS15" s="544"/>
      <c r="CT15" s="340">
        <v>0</v>
      </c>
      <c r="CU15" s="297">
        <v>0</v>
      </c>
      <c r="CV15" s="297"/>
      <c r="CW15" s="297">
        <v>0</v>
      </c>
      <c r="CX15" s="297">
        <v>0</v>
      </c>
      <c r="CY15" s="297"/>
      <c r="CZ15" s="297">
        <v>0</v>
      </c>
      <c r="DA15" s="350">
        <v>0</v>
      </c>
      <c r="DB15" s="350"/>
      <c r="DC15" s="297"/>
      <c r="DD15" s="297"/>
      <c r="DE15" s="314"/>
      <c r="DF15" s="297"/>
      <c r="DG15" s="542">
        <f t="shared" si="0"/>
        <v>0</v>
      </c>
      <c r="DH15" s="542">
        <f t="shared" si="1"/>
        <v>0</v>
      </c>
      <c r="DI15" s="542"/>
    </row>
    <row r="16" spans="2:113" ht="28.5" customHeight="1" x14ac:dyDescent="0.25">
      <c r="B16" s="297" t="s">
        <v>1046</v>
      </c>
      <c r="C16" s="297">
        <v>0</v>
      </c>
      <c r="D16" s="297">
        <v>0</v>
      </c>
      <c r="E16" s="297">
        <v>0</v>
      </c>
      <c r="F16" s="297">
        <v>0</v>
      </c>
      <c r="G16" s="297">
        <v>0</v>
      </c>
      <c r="H16" s="297">
        <v>0</v>
      </c>
      <c r="I16" s="297">
        <v>0</v>
      </c>
      <c r="J16" s="297">
        <v>0</v>
      </c>
      <c r="K16" s="297">
        <v>0</v>
      </c>
      <c r="L16" s="297">
        <v>0</v>
      </c>
      <c r="M16" s="297">
        <v>0</v>
      </c>
      <c r="N16" s="297">
        <v>0</v>
      </c>
      <c r="O16" s="614">
        <v>0</v>
      </c>
      <c r="P16" s="614">
        <v>0</v>
      </c>
      <c r="Q16" s="607">
        <v>0</v>
      </c>
      <c r="R16" s="297">
        <v>0</v>
      </c>
      <c r="S16" s="297">
        <v>0</v>
      </c>
      <c r="T16" s="297">
        <v>0</v>
      </c>
      <c r="U16" s="317">
        <v>0</v>
      </c>
      <c r="V16" s="317">
        <v>0</v>
      </c>
      <c r="W16" s="317">
        <v>0</v>
      </c>
      <c r="X16" s="548">
        <v>0</v>
      </c>
      <c r="Y16" s="548">
        <v>0</v>
      </c>
      <c r="Z16" s="548">
        <v>0</v>
      </c>
      <c r="AA16" s="297">
        <v>0</v>
      </c>
      <c r="AB16" s="297">
        <v>0</v>
      </c>
      <c r="AC16" s="297">
        <v>0</v>
      </c>
      <c r="AD16" s="297">
        <v>0</v>
      </c>
      <c r="AE16" s="297">
        <v>0</v>
      </c>
      <c r="AF16" s="297">
        <v>0</v>
      </c>
      <c r="AG16" s="297">
        <v>0</v>
      </c>
      <c r="AH16" s="297">
        <v>0</v>
      </c>
      <c r="AI16" s="297">
        <v>0</v>
      </c>
      <c r="AJ16" s="297">
        <v>0</v>
      </c>
      <c r="AK16" s="297">
        <v>0</v>
      </c>
      <c r="AL16" s="297">
        <v>0</v>
      </c>
      <c r="AM16" s="314">
        <v>0</v>
      </c>
      <c r="AN16" s="297">
        <v>0</v>
      </c>
      <c r="AO16" s="297">
        <v>0</v>
      </c>
      <c r="AP16" s="218">
        <v>50</v>
      </c>
      <c r="AQ16" s="9">
        <v>50</v>
      </c>
      <c r="AR16" s="307">
        <v>2</v>
      </c>
      <c r="AS16" s="297">
        <v>0</v>
      </c>
      <c r="AT16" s="297">
        <v>0</v>
      </c>
      <c r="AU16" s="297">
        <v>0</v>
      </c>
      <c r="AV16" s="297">
        <v>0</v>
      </c>
      <c r="AW16" s="297">
        <v>0</v>
      </c>
      <c r="AX16" s="297">
        <v>0</v>
      </c>
      <c r="AY16" s="546">
        <v>200</v>
      </c>
      <c r="AZ16" s="546"/>
      <c r="BA16" s="615">
        <v>48</v>
      </c>
      <c r="BB16" s="616">
        <v>0</v>
      </c>
      <c r="BC16" s="317">
        <v>0</v>
      </c>
      <c r="BD16" s="317">
        <v>0</v>
      </c>
      <c r="BE16" s="548"/>
      <c r="BF16" s="548"/>
      <c r="BG16" s="618">
        <v>-0.24</v>
      </c>
      <c r="BH16" s="548">
        <v>0</v>
      </c>
      <c r="BI16" s="548">
        <v>0</v>
      </c>
      <c r="BJ16" s="548">
        <v>0</v>
      </c>
      <c r="BK16" s="297">
        <v>0</v>
      </c>
      <c r="BL16" s="297">
        <v>0</v>
      </c>
      <c r="BM16" s="297">
        <v>0</v>
      </c>
      <c r="BN16" s="297">
        <v>0</v>
      </c>
      <c r="BO16" s="297">
        <v>0</v>
      </c>
      <c r="BP16" s="297">
        <v>0</v>
      </c>
      <c r="BQ16" s="297">
        <v>0</v>
      </c>
      <c r="BR16" s="297">
        <v>0</v>
      </c>
      <c r="BS16" s="297">
        <v>0</v>
      </c>
      <c r="BT16" s="297">
        <v>0</v>
      </c>
      <c r="BU16" s="297">
        <v>0</v>
      </c>
      <c r="BV16" s="297">
        <v>0</v>
      </c>
      <c r="BW16" s="297">
        <v>0</v>
      </c>
      <c r="BX16" s="297">
        <v>0</v>
      </c>
      <c r="BY16" s="297">
        <v>0</v>
      </c>
      <c r="BZ16" s="297">
        <v>0</v>
      </c>
      <c r="CA16" s="297">
        <v>0</v>
      </c>
      <c r="CB16" s="297">
        <v>0</v>
      </c>
      <c r="CC16" s="297">
        <v>0</v>
      </c>
      <c r="CD16" s="297">
        <v>0</v>
      </c>
      <c r="CE16" s="297">
        <v>0</v>
      </c>
      <c r="CF16" s="297">
        <v>0</v>
      </c>
      <c r="CG16" s="297">
        <v>0</v>
      </c>
      <c r="CH16" s="297">
        <v>0</v>
      </c>
      <c r="CI16" s="297">
        <v>0</v>
      </c>
      <c r="CJ16" s="297">
        <v>0</v>
      </c>
      <c r="CK16" s="301">
        <v>0</v>
      </c>
      <c r="CL16" s="297">
        <v>0</v>
      </c>
      <c r="CM16" s="297">
        <v>0</v>
      </c>
      <c r="CN16" s="297">
        <v>0</v>
      </c>
      <c r="CO16" s="297">
        <v>0</v>
      </c>
      <c r="CP16" s="297">
        <v>0</v>
      </c>
      <c r="CQ16" s="297">
        <v>0</v>
      </c>
      <c r="CR16" s="619">
        <v>0</v>
      </c>
      <c r="CS16" s="619"/>
      <c r="CT16" s="333">
        <v>0</v>
      </c>
      <c r="CU16" s="297">
        <v>0</v>
      </c>
      <c r="CV16" s="297"/>
      <c r="CW16" s="297">
        <v>0</v>
      </c>
      <c r="CX16" s="297">
        <v>0</v>
      </c>
      <c r="CY16" s="297"/>
      <c r="CZ16" s="297">
        <v>0</v>
      </c>
      <c r="DA16" s="350">
        <v>0</v>
      </c>
      <c r="DB16" s="350"/>
      <c r="DC16" s="297"/>
      <c r="DD16" s="297"/>
      <c r="DE16" s="297"/>
      <c r="DF16" s="297"/>
      <c r="DG16" s="542">
        <f t="shared" si="0"/>
        <v>250</v>
      </c>
      <c r="DH16" s="542">
        <f t="shared" si="1"/>
        <v>50</v>
      </c>
      <c r="DI16" s="542"/>
    </row>
    <row r="17" spans="1:113" x14ac:dyDescent="0.25">
      <c r="B17" s="297" t="s">
        <v>1047</v>
      </c>
      <c r="C17" s="297">
        <v>0</v>
      </c>
      <c r="D17" s="297">
        <v>0</v>
      </c>
      <c r="E17" s="297">
        <v>0</v>
      </c>
      <c r="F17" s="297">
        <v>0</v>
      </c>
      <c r="G17" s="297">
        <v>0</v>
      </c>
      <c r="H17" s="297">
        <v>0</v>
      </c>
      <c r="I17" s="297">
        <v>0</v>
      </c>
      <c r="J17" s="297">
        <v>0</v>
      </c>
      <c r="K17" s="297">
        <v>0</v>
      </c>
      <c r="L17" s="297">
        <v>0</v>
      </c>
      <c r="M17" s="297">
        <v>0</v>
      </c>
      <c r="N17" s="297">
        <v>0</v>
      </c>
      <c r="O17" s="620">
        <v>219</v>
      </c>
      <c r="P17" s="620">
        <v>219</v>
      </c>
      <c r="Q17" s="621">
        <v>99.095022599999993</v>
      </c>
      <c r="R17" s="297">
        <v>0</v>
      </c>
      <c r="S17" s="297">
        <v>0</v>
      </c>
      <c r="T17" s="297">
        <v>0</v>
      </c>
      <c r="U17" s="297">
        <v>0</v>
      </c>
      <c r="V17" s="297">
        <v>0</v>
      </c>
      <c r="W17" s="297">
        <v>0</v>
      </c>
      <c r="X17" s="297">
        <v>0</v>
      </c>
      <c r="Y17" s="297">
        <v>0</v>
      </c>
      <c r="Z17" s="297">
        <v>0</v>
      </c>
      <c r="AA17" s="297">
        <v>0</v>
      </c>
      <c r="AB17" s="297">
        <v>0</v>
      </c>
      <c r="AC17" s="297">
        <v>0</v>
      </c>
      <c r="AD17" s="297">
        <v>0</v>
      </c>
      <c r="AE17" s="297">
        <v>0</v>
      </c>
      <c r="AF17" s="297">
        <v>0</v>
      </c>
      <c r="AG17" s="297">
        <v>0</v>
      </c>
      <c r="AH17" s="297">
        <v>0</v>
      </c>
      <c r="AI17" s="297">
        <v>0</v>
      </c>
      <c r="AJ17" s="297">
        <v>0</v>
      </c>
      <c r="AK17" s="297">
        <v>0</v>
      </c>
      <c r="AL17" s="297">
        <v>0</v>
      </c>
      <c r="AM17" s="297">
        <v>0</v>
      </c>
      <c r="AN17" s="297">
        <v>0</v>
      </c>
      <c r="AO17" s="297">
        <v>0</v>
      </c>
      <c r="AP17" s="297">
        <v>0</v>
      </c>
      <c r="AQ17" s="297">
        <v>0</v>
      </c>
      <c r="AR17" s="297">
        <v>0</v>
      </c>
      <c r="AS17" s="297">
        <v>0</v>
      </c>
      <c r="AT17" s="297">
        <v>0</v>
      </c>
      <c r="AU17" s="297">
        <v>0</v>
      </c>
      <c r="AV17" s="297">
        <v>0</v>
      </c>
      <c r="AW17" s="297">
        <v>0</v>
      </c>
      <c r="AX17" s="297">
        <v>0</v>
      </c>
      <c r="AY17" s="297">
        <v>0</v>
      </c>
      <c r="AZ17" s="297"/>
      <c r="BA17" s="297">
        <v>0</v>
      </c>
      <c r="BB17" s="297">
        <v>0</v>
      </c>
      <c r="BC17" s="297">
        <v>0</v>
      </c>
      <c r="BD17" s="297">
        <v>0</v>
      </c>
      <c r="BE17" s="297">
        <v>0</v>
      </c>
      <c r="BF17" s="297"/>
      <c r="BG17" s="297">
        <v>0</v>
      </c>
      <c r="BH17" s="297">
        <v>0</v>
      </c>
      <c r="BI17" s="297">
        <v>0</v>
      </c>
      <c r="BJ17" s="297">
        <v>0</v>
      </c>
      <c r="BK17" s="297">
        <v>0</v>
      </c>
      <c r="BL17" s="297">
        <v>0</v>
      </c>
      <c r="BM17" s="297">
        <v>0</v>
      </c>
      <c r="BN17" s="297">
        <v>0</v>
      </c>
      <c r="BO17" s="297">
        <v>0</v>
      </c>
      <c r="BP17" s="297">
        <v>0</v>
      </c>
      <c r="BQ17" s="297">
        <v>0</v>
      </c>
      <c r="BR17" s="297">
        <v>0</v>
      </c>
      <c r="BS17" s="297">
        <v>0</v>
      </c>
      <c r="BT17" s="297">
        <v>0</v>
      </c>
      <c r="BU17" s="297">
        <v>0</v>
      </c>
      <c r="BV17" s="297">
        <v>0</v>
      </c>
      <c r="BW17" s="297">
        <v>0</v>
      </c>
      <c r="BX17" s="297">
        <v>0</v>
      </c>
      <c r="BY17" s="297">
        <v>0</v>
      </c>
      <c r="BZ17" s="297">
        <v>0</v>
      </c>
      <c r="CA17" s="297">
        <v>0</v>
      </c>
      <c r="CB17" s="297">
        <v>0</v>
      </c>
      <c r="CC17" s="297">
        <v>0</v>
      </c>
      <c r="CD17" s="297">
        <v>0</v>
      </c>
      <c r="CE17" s="297">
        <v>0</v>
      </c>
      <c r="CF17" s="297">
        <v>0</v>
      </c>
      <c r="CG17" s="297">
        <v>0</v>
      </c>
      <c r="CH17" s="297">
        <v>0</v>
      </c>
      <c r="CI17" s="297">
        <v>0</v>
      </c>
      <c r="CJ17" s="297">
        <v>0</v>
      </c>
      <c r="CK17" s="297">
        <v>0</v>
      </c>
      <c r="CL17" s="297">
        <v>0</v>
      </c>
      <c r="CM17" s="297">
        <v>0</v>
      </c>
      <c r="CN17" s="297">
        <v>0</v>
      </c>
      <c r="CO17" s="297">
        <v>0</v>
      </c>
      <c r="CP17" s="297">
        <v>0</v>
      </c>
      <c r="CQ17" s="297">
        <v>0</v>
      </c>
      <c r="CR17" s="329">
        <v>24</v>
      </c>
      <c r="CS17" s="329"/>
      <c r="CT17" s="340">
        <v>86</v>
      </c>
      <c r="CU17" s="297">
        <v>23</v>
      </c>
      <c r="CV17" s="297"/>
      <c r="CW17" s="297">
        <v>0</v>
      </c>
      <c r="CX17" s="297">
        <v>0</v>
      </c>
      <c r="CY17" s="297"/>
      <c r="CZ17" s="297">
        <v>0</v>
      </c>
      <c r="DA17" s="350">
        <v>0</v>
      </c>
      <c r="DB17" s="350"/>
      <c r="DC17" s="297"/>
      <c r="DD17" s="297"/>
      <c r="DE17" s="297"/>
      <c r="DF17" s="297"/>
      <c r="DG17" s="542">
        <f t="shared" si="0"/>
        <v>266</v>
      </c>
      <c r="DH17" s="542">
        <f t="shared" si="1"/>
        <v>219</v>
      </c>
      <c r="DI17" s="542"/>
    </row>
    <row r="18" spans="1:113" ht="16.5" customHeight="1" x14ac:dyDescent="0.25">
      <c r="B18" s="297" t="s">
        <v>951</v>
      </c>
      <c r="C18" s="297">
        <v>0</v>
      </c>
      <c r="D18" s="297">
        <v>0</v>
      </c>
      <c r="E18" s="297">
        <v>0</v>
      </c>
      <c r="F18" s="297">
        <v>0</v>
      </c>
      <c r="G18" s="297">
        <v>0</v>
      </c>
      <c r="H18" s="297">
        <v>0</v>
      </c>
      <c r="I18" s="297">
        <v>0</v>
      </c>
      <c r="J18" s="297">
        <v>0</v>
      </c>
      <c r="K18" s="297">
        <v>0</v>
      </c>
      <c r="L18" s="297">
        <v>0</v>
      </c>
      <c r="M18" s="297">
        <v>0</v>
      </c>
      <c r="N18" s="297">
        <v>0</v>
      </c>
      <c r="O18" s="614">
        <v>0</v>
      </c>
      <c r="P18" s="614">
        <v>0</v>
      </c>
      <c r="Q18" s="607">
        <v>0</v>
      </c>
      <c r="R18" s="297">
        <v>0</v>
      </c>
      <c r="S18" s="297">
        <v>0</v>
      </c>
      <c r="T18" s="297">
        <v>0</v>
      </c>
      <c r="U18" s="317">
        <v>0</v>
      </c>
      <c r="V18" s="317">
        <v>0</v>
      </c>
      <c r="W18" s="317">
        <v>0</v>
      </c>
      <c r="X18" s="548">
        <v>0</v>
      </c>
      <c r="Y18" s="548">
        <v>0</v>
      </c>
      <c r="Z18" s="548">
        <v>0</v>
      </c>
      <c r="AA18" s="297">
        <v>0</v>
      </c>
      <c r="AB18" s="297">
        <v>0</v>
      </c>
      <c r="AC18" s="297">
        <v>0</v>
      </c>
      <c r="AD18" s="297">
        <v>0</v>
      </c>
      <c r="AE18" s="297">
        <v>0</v>
      </c>
      <c r="AF18" s="297">
        <v>0</v>
      </c>
      <c r="AG18" s="297">
        <v>0</v>
      </c>
      <c r="AH18" s="297">
        <v>0</v>
      </c>
      <c r="AI18" s="297">
        <v>0</v>
      </c>
      <c r="AJ18" s="297">
        <v>0</v>
      </c>
      <c r="AK18" s="297">
        <v>0</v>
      </c>
      <c r="AL18" s="297">
        <v>0</v>
      </c>
      <c r="AM18" s="297">
        <v>0</v>
      </c>
      <c r="AN18" s="297">
        <v>0</v>
      </c>
      <c r="AO18" s="297">
        <v>0</v>
      </c>
      <c r="AP18" s="218">
        <v>1</v>
      </c>
      <c r="AQ18" s="9">
        <v>1</v>
      </c>
      <c r="AR18" s="307">
        <v>1</v>
      </c>
      <c r="AS18" s="297">
        <v>0</v>
      </c>
      <c r="AT18" s="297">
        <v>0</v>
      </c>
      <c r="AU18" s="297">
        <v>0</v>
      </c>
      <c r="AV18" s="297">
        <v>0</v>
      </c>
      <c r="AW18" s="297">
        <v>0</v>
      </c>
      <c r="AX18" s="297">
        <v>0</v>
      </c>
      <c r="AY18" s="546">
        <v>118</v>
      </c>
      <c r="AZ18" s="546"/>
      <c r="BA18" s="546">
        <v>34</v>
      </c>
      <c r="BB18" s="616">
        <v>0</v>
      </c>
      <c r="BC18" s="317">
        <v>0</v>
      </c>
      <c r="BD18" s="317">
        <v>0</v>
      </c>
      <c r="BE18" s="548"/>
      <c r="BF18" s="548"/>
      <c r="BG18" s="618">
        <v>0</v>
      </c>
      <c r="BH18" s="548">
        <v>0</v>
      </c>
      <c r="BI18" s="548">
        <v>0</v>
      </c>
      <c r="BJ18" s="548">
        <v>0</v>
      </c>
      <c r="BK18" s="297">
        <v>0</v>
      </c>
      <c r="BL18" s="297">
        <v>0</v>
      </c>
      <c r="BM18" s="297">
        <v>0</v>
      </c>
      <c r="BN18" s="297">
        <v>0</v>
      </c>
      <c r="BO18" s="297">
        <v>0</v>
      </c>
      <c r="BP18" s="297">
        <v>0</v>
      </c>
      <c r="BQ18" s="297">
        <v>0</v>
      </c>
      <c r="BR18" s="297">
        <v>0</v>
      </c>
      <c r="BS18" s="297">
        <v>0</v>
      </c>
      <c r="BT18" s="297">
        <v>0</v>
      </c>
      <c r="BU18" s="297">
        <v>0</v>
      </c>
      <c r="BV18" s="297">
        <v>0</v>
      </c>
      <c r="BW18" s="297">
        <v>0</v>
      </c>
      <c r="BX18" s="297">
        <v>0</v>
      </c>
      <c r="BY18" s="297">
        <v>0</v>
      </c>
      <c r="BZ18" s="297">
        <v>0</v>
      </c>
      <c r="CA18" s="297">
        <v>0</v>
      </c>
      <c r="CB18" s="297">
        <v>0</v>
      </c>
      <c r="CC18" s="297">
        <v>0</v>
      </c>
      <c r="CD18" s="297">
        <v>0</v>
      </c>
      <c r="CE18" s="297">
        <v>0</v>
      </c>
      <c r="CF18" s="297">
        <v>0</v>
      </c>
      <c r="CG18" s="297">
        <v>0</v>
      </c>
      <c r="CH18" s="297">
        <v>0</v>
      </c>
      <c r="CI18" s="297">
        <v>0</v>
      </c>
      <c r="CJ18" s="297">
        <v>0</v>
      </c>
      <c r="CK18" s="301">
        <v>0</v>
      </c>
      <c r="CL18" s="297">
        <v>0</v>
      </c>
      <c r="CM18" s="297">
        <v>0</v>
      </c>
      <c r="CN18" s="297">
        <v>0</v>
      </c>
      <c r="CO18" s="297">
        <v>0</v>
      </c>
      <c r="CP18" s="297">
        <v>0</v>
      </c>
      <c r="CQ18" s="297">
        <v>0</v>
      </c>
      <c r="CR18" s="329">
        <v>2</v>
      </c>
      <c r="CS18" s="329"/>
      <c r="CT18" s="340">
        <v>33</v>
      </c>
      <c r="CU18" s="297">
        <v>0</v>
      </c>
      <c r="CV18" s="297"/>
      <c r="CW18" s="297">
        <v>0</v>
      </c>
      <c r="CX18" s="297">
        <v>122</v>
      </c>
      <c r="CY18" s="297"/>
      <c r="CZ18" s="297">
        <v>0</v>
      </c>
      <c r="DA18" s="350">
        <v>0</v>
      </c>
      <c r="DB18" s="350">
        <v>0</v>
      </c>
      <c r="DC18" s="622"/>
      <c r="DD18" s="297"/>
      <c r="DE18" s="297"/>
      <c r="DF18" s="297"/>
      <c r="DG18" s="542">
        <f t="shared" si="0"/>
        <v>243</v>
      </c>
      <c r="DH18" s="542">
        <f t="shared" si="1"/>
        <v>1</v>
      </c>
      <c r="DI18" s="542"/>
    </row>
    <row r="19" spans="1:113" ht="16.5" customHeight="1" x14ac:dyDescent="0.25">
      <c r="B19" s="297" t="s">
        <v>953</v>
      </c>
      <c r="C19" s="297">
        <v>0</v>
      </c>
      <c r="D19" s="297">
        <v>0</v>
      </c>
      <c r="E19" s="297">
        <v>0</v>
      </c>
      <c r="F19" s="297">
        <v>0</v>
      </c>
      <c r="G19" s="297">
        <v>0</v>
      </c>
      <c r="H19" s="297">
        <v>0</v>
      </c>
      <c r="I19" s="297">
        <v>0</v>
      </c>
      <c r="J19" s="297">
        <v>0</v>
      </c>
      <c r="K19" s="297">
        <v>0</v>
      </c>
      <c r="L19" s="297">
        <v>0</v>
      </c>
      <c r="M19" s="297">
        <v>0</v>
      </c>
      <c r="N19" s="297">
        <v>0</v>
      </c>
      <c r="O19" s="614">
        <v>0</v>
      </c>
      <c r="P19" s="614">
        <v>0</v>
      </c>
      <c r="Q19" s="607">
        <v>0</v>
      </c>
      <c r="R19" s="297">
        <v>0</v>
      </c>
      <c r="S19" s="297">
        <v>0</v>
      </c>
      <c r="T19" s="297">
        <v>0</v>
      </c>
      <c r="U19" s="317">
        <v>0</v>
      </c>
      <c r="V19" s="317">
        <v>0</v>
      </c>
      <c r="W19" s="317">
        <v>0</v>
      </c>
      <c r="X19" s="548">
        <v>0</v>
      </c>
      <c r="Y19" s="548">
        <v>0</v>
      </c>
      <c r="Z19" s="548">
        <v>0</v>
      </c>
      <c r="AA19" s="297">
        <v>0</v>
      </c>
      <c r="AB19" s="297">
        <v>0</v>
      </c>
      <c r="AC19" s="297">
        <v>0</v>
      </c>
      <c r="AD19" s="297">
        <v>0</v>
      </c>
      <c r="AE19" s="297">
        <v>0</v>
      </c>
      <c r="AF19" s="297">
        <v>0</v>
      </c>
      <c r="AG19" s="297">
        <v>0</v>
      </c>
      <c r="AH19" s="297">
        <v>0</v>
      </c>
      <c r="AI19" s="297">
        <v>0</v>
      </c>
      <c r="AJ19" s="297">
        <v>0</v>
      </c>
      <c r="AK19" s="297">
        <v>0</v>
      </c>
      <c r="AL19" s="297">
        <v>0</v>
      </c>
      <c r="AM19" s="314">
        <v>0</v>
      </c>
      <c r="AN19" s="297">
        <v>0</v>
      </c>
      <c r="AO19" s="297">
        <v>0</v>
      </c>
      <c r="AP19" s="218">
        <v>24</v>
      </c>
      <c r="AQ19" s="9">
        <v>24</v>
      </c>
      <c r="AR19" s="623">
        <v>0.222</v>
      </c>
      <c r="AS19" s="297">
        <v>0</v>
      </c>
      <c r="AT19" s="297">
        <v>0</v>
      </c>
      <c r="AU19" s="297">
        <v>0</v>
      </c>
      <c r="AV19" s="297">
        <v>0</v>
      </c>
      <c r="AW19" s="297">
        <v>0</v>
      </c>
      <c r="AX19" s="297">
        <v>0</v>
      </c>
      <c r="AY19" s="546">
        <v>7</v>
      </c>
      <c r="AZ19" s="546"/>
      <c r="BA19" s="546">
        <v>42</v>
      </c>
      <c r="BB19" s="616">
        <v>0</v>
      </c>
      <c r="BC19" s="317">
        <v>0</v>
      </c>
      <c r="BD19" s="317">
        <v>0</v>
      </c>
      <c r="BE19" s="548"/>
      <c r="BF19" s="548"/>
      <c r="BG19" s="618">
        <v>0</v>
      </c>
      <c r="BH19" s="548">
        <v>0</v>
      </c>
      <c r="BI19" s="548">
        <v>0</v>
      </c>
      <c r="BJ19" s="548">
        <v>0</v>
      </c>
      <c r="BK19" s="297">
        <v>0</v>
      </c>
      <c r="BL19" s="297">
        <v>0</v>
      </c>
      <c r="BM19" s="297">
        <v>0</v>
      </c>
      <c r="BN19" s="297">
        <v>0</v>
      </c>
      <c r="BO19" s="297">
        <v>0</v>
      </c>
      <c r="BP19" s="297">
        <v>0</v>
      </c>
      <c r="BQ19" s="297">
        <v>0</v>
      </c>
      <c r="BR19" s="297">
        <v>0</v>
      </c>
      <c r="BS19" s="297">
        <v>0</v>
      </c>
      <c r="BT19" s="297">
        <v>0</v>
      </c>
      <c r="BU19" s="297">
        <v>0</v>
      </c>
      <c r="BV19" s="297">
        <v>0</v>
      </c>
      <c r="BW19" s="297">
        <v>0</v>
      </c>
      <c r="BX19" s="297">
        <v>0</v>
      </c>
      <c r="BY19" s="297">
        <v>0</v>
      </c>
      <c r="BZ19" s="297">
        <v>0</v>
      </c>
      <c r="CA19" s="297">
        <v>0</v>
      </c>
      <c r="CB19" s="297">
        <v>0</v>
      </c>
      <c r="CC19" s="297">
        <v>0</v>
      </c>
      <c r="CD19" s="297">
        <v>0</v>
      </c>
      <c r="CE19" s="297">
        <v>0</v>
      </c>
      <c r="CF19" s="297">
        <v>0</v>
      </c>
      <c r="CG19" s="297">
        <v>0</v>
      </c>
      <c r="CH19" s="297">
        <v>0</v>
      </c>
      <c r="CI19" s="297">
        <v>0</v>
      </c>
      <c r="CJ19" s="297">
        <v>0</v>
      </c>
      <c r="CK19" s="301">
        <v>0</v>
      </c>
      <c r="CL19" s="297">
        <v>0</v>
      </c>
      <c r="CM19" s="297">
        <v>0</v>
      </c>
      <c r="CN19" s="297">
        <v>0</v>
      </c>
      <c r="CO19" s="297">
        <v>0</v>
      </c>
      <c r="CP19" s="297">
        <v>0</v>
      </c>
      <c r="CQ19" s="297">
        <v>0</v>
      </c>
      <c r="CR19" s="561">
        <v>3</v>
      </c>
      <c r="CS19" s="561"/>
      <c r="CT19" s="340">
        <v>300</v>
      </c>
      <c r="CU19" s="297">
        <v>0</v>
      </c>
      <c r="CV19" s="297"/>
      <c r="CW19" s="297">
        <v>0</v>
      </c>
      <c r="CX19" s="297">
        <v>113</v>
      </c>
      <c r="CY19" s="297"/>
      <c r="CZ19" s="297">
        <v>0</v>
      </c>
      <c r="DA19" s="350">
        <v>0</v>
      </c>
      <c r="DB19" s="350">
        <v>0</v>
      </c>
      <c r="DC19" s="609"/>
      <c r="DD19" s="297"/>
      <c r="DE19" s="297"/>
      <c r="DF19" s="297"/>
      <c r="DG19" s="542">
        <f t="shared" si="0"/>
        <v>147</v>
      </c>
      <c r="DH19" s="542">
        <f t="shared" si="1"/>
        <v>24</v>
      </c>
      <c r="DI19" s="542"/>
    </row>
    <row r="20" spans="1:113" ht="16.5" customHeight="1" x14ac:dyDescent="0.25">
      <c r="A20" s="395"/>
      <c r="B20" s="177" t="s">
        <v>954</v>
      </c>
      <c r="C20" s="173">
        <v>0</v>
      </c>
      <c r="D20" s="177">
        <v>0</v>
      </c>
      <c r="E20" s="177">
        <v>0</v>
      </c>
      <c r="F20" s="177">
        <v>0</v>
      </c>
      <c r="G20" s="177">
        <v>0</v>
      </c>
      <c r="H20" s="297">
        <v>0</v>
      </c>
      <c r="I20" s="297">
        <v>0</v>
      </c>
      <c r="J20" s="297">
        <v>0</v>
      </c>
      <c r="K20" s="297">
        <v>0</v>
      </c>
      <c r="L20" s="177">
        <v>0</v>
      </c>
      <c r="M20" s="177">
        <v>0</v>
      </c>
      <c r="N20" s="177">
        <v>0</v>
      </c>
      <c r="O20" s="614">
        <v>0</v>
      </c>
      <c r="P20" s="614">
        <v>0</v>
      </c>
      <c r="Q20" s="607">
        <v>0</v>
      </c>
      <c r="R20" s="297">
        <v>0</v>
      </c>
      <c r="S20" s="297">
        <v>0</v>
      </c>
      <c r="T20" s="297">
        <v>0</v>
      </c>
      <c r="U20" s="317">
        <v>0</v>
      </c>
      <c r="V20" s="317">
        <v>0</v>
      </c>
      <c r="W20" s="317">
        <v>0</v>
      </c>
      <c r="X20" s="548">
        <v>0</v>
      </c>
      <c r="Y20" s="617">
        <v>0</v>
      </c>
      <c r="Z20" s="548">
        <v>0</v>
      </c>
      <c r="AA20" s="314">
        <v>0</v>
      </c>
      <c r="AB20" s="297">
        <v>0</v>
      </c>
      <c r="AC20" s="314">
        <v>0</v>
      </c>
      <c r="AD20" s="297">
        <v>0</v>
      </c>
      <c r="AE20" s="314">
        <v>0</v>
      </c>
      <c r="AF20" s="297">
        <v>0</v>
      </c>
      <c r="AG20" s="314">
        <v>0</v>
      </c>
      <c r="AH20" s="297">
        <v>0</v>
      </c>
      <c r="AI20" s="314">
        <v>0</v>
      </c>
      <c r="AJ20" s="297">
        <v>0</v>
      </c>
      <c r="AK20" s="297">
        <v>0</v>
      </c>
      <c r="AL20" s="297">
        <v>0</v>
      </c>
      <c r="AM20" s="297">
        <v>0</v>
      </c>
      <c r="AN20" s="297">
        <v>0</v>
      </c>
      <c r="AO20" s="297">
        <v>0</v>
      </c>
      <c r="AP20" s="218">
        <v>19</v>
      </c>
      <c r="AQ20" s="9">
        <v>19</v>
      </c>
      <c r="AR20" s="623">
        <v>0.222</v>
      </c>
      <c r="AS20" s="314">
        <v>0</v>
      </c>
      <c r="AT20" s="297">
        <v>0</v>
      </c>
      <c r="AU20" s="314">
        <v>0</v>
      </c>
      <c r="AV20" s="297">
        <v>0</v>
      </c>
      <c r="AW20" s="314">
        <v>0</v>
      </c>
      <c r="AX20" s="297">
        <v>0</v>
      </c>
      <c r="AY20" s="625">
        <v>1</v>
      </c>
      <c r="AZ20" s="625"/>
      <c r="BA20" s="624">
        <v>0</v>
      </c>
      <c r="BB20" s="578">
        <v>0</v>
      </c>
      <c r="BC20" s="589">
        <v>0</v>
      </c>
      <c r="BD20" s="578">
        <v>0</v>
      </c>
      <c r="BE20" s="548"/>
      <c r="BF20" s="548"/>
      <c r="BG20" s="618">
        <v>0</v>
      </c>
      <c r="BH20" s="548">
        <v>0</v>
      </c>
      <c r="BI20" s="548">
        <v>0</v>
      </c>
      <c r="BJ20" s="548">
        <v>0</v>
      </c>
      <c r="BK20" s="297">
        <v>0</v>
      </c>
      <c r="BL20" s="297">
        <v>0</v>
      </c>
      <c r="BM20" s="297">
        <v>0</v>
      </c>
      <c r="BN20" s="297">
        <v>0</v>
      </c>
      <c r="BO20" s="297">
        <v>0</v>
      </c>
      <c r="BP20" s="626">
        <v>0</v>
      </c>
      <c r="BQ20" s="297">
        <v>0</v>
      </c>
      <c r="BR20" s="297">
        <v>0</v>
      </c>
      <c r="BS20" s="297">
        <v>0</v>
      </c>
      <c r="BT20" s="297">
        <v>0</v>
      </c>
      <c r="BU20" s="297">
        <v>0</v>
      </c>
      <c r="BV20" s="297">
        <v>0</v>
      </c>
      <c r="BW20" s="297">
        <v>0</v>
      </c>
      <c r="BX20" s="297">
        <v>0</v>
      </c>
      <c r="BY20" s="297">
        <v>0</v>
      </c>
      <c r="BZ20" s="297">
        <v>0</v>
      </c>
      <c r="CA20" s="297">
        <v>0</v>
      </c>
      <c r="CB20" s="297">
        <v>0</v>
      </c>
      <c r="CC20" s="297">
        <v>0</v>
      </c>
      <c r="CD20" s="297">
        <v>0</v>
      </c>
      <c r="CE20" s="297">
        <v>0</v>
      </c>
      <c r="CF20" s="297">
        <v>0</v>
      </c>
      <c r="CG20" s="297">
        <v>0</v>
      </c>
      <c r="CH20" s="297">
        <v>0</v>
      </c>
      <c r="CI20" s="297">
        <v>0</v>
      </c>
      <c r="CJ20" s="297">
        <v>0</v>
      </c>
      <c r="CK20" s="301">
        <v>0</v>
      </c>
      <c r="CL20" s="297">
        <v>0</v>
      </c>
      <c r="CM20" s="297">
        <v>0</v>
      </c>
      <c r="CN20" s="297">
        <v>0</v>
      </c>
      <c r="CO20" s="173">
        <v>0</v>
      </c>
      <c r="CP20" s="177">
        <v>0</v>
      </c>
      <c r="CQ20" s="297">
        <v>0</v>
      </c>
      <c r="CR20" s="627">
        <v>0</v>
      </c>
      <c r="CS20" s="627">
        <v>0</v>
      </c>
      <c r="CT20" s="627">
        <v>0</v>
      </c>
      <c r="CU20" s="297">
        <v>0</v>
      </c>
      <c r="CV20" s="297">
        <v>0</v>
      </c>
      <c r="CW20" s="297">
        <v>0</v>
      </c>
      <c r="CX20" s="297">
        <v>49</v>
      </c>
      <c r="CY20" s="297"/>
      <c r="CZ20" s="297">
        <v>0</v>
      </c>
      <c r="DA20" s="350">
        <v>0</v>
      </c>
      <c r="DB20" s="350">
        <v>0</v>
      </c>
      <c r="DC20" s="622"/>
      <c r="DD20" s="173"/>
      <c r="DE20" s="177"/>
      <c r="DF20" s="173"/>
      <c r="DG20" s="542">
        <f t="shared" si="0"/>
        <v>69</v>
      </c>
      <c r="DH20" s="542">
        <f t="shared" si="1"/>
        <v>19</v>
      </c>
      <c r="DI20" s="177"/>
    </row>
    <row r="21" spans="1:113" ht="16.5" customHeight="1" x14ac:dyDescent="0.25">
      <c r="B21" s="297" t="s">
        <v>955</v>
      </c>
      <c r="C21" s="173">
        <v>0</v>
      </c>
      <c r="D21" s="177">
        <v>0</v>
      </c>
      <c r="E21" s="177">
        <v>0</v>
      </c>
      <c r="F21" s="177">
        <v>0</v>
      </c>
      <c r="G21" s="177">
        <v>0</v>
      </c>
      <c r="H21" s="297">
        <v>0</v>
      </c>
      <c r="I21" s="297">
        <v>0</v>
      </c>
      <c r="J21" s="297">
        <v>0</v>
      </c>
      <c r="K21" s="297">
        <v>0</v>
      </c>
      <c r="L21" s="177">
        <v>0</v>
      </c>
      <c r="M21" s="177">
        <v>0</v>
      </c>
      <c r="N21" s="177">
        <v>0</v>
      </c>
      <c r="O21" s="614">
        <v>0</v>
      </c>
      <c r="P21" s="614">
        <v>0</v>
      </c>
      <c r="Q21" s="607">
        <v>0</v>
      </c>
      <c r="R21" s="297">
        <v>0</v>
      </c>
      <c r="S21" s="297">
        <v>0</v>
      </c>
      <c r="T21" s="297">
        <v>0</v>
      </c>
      <c r="U21" s="317">
        <v>0</v>
      </c>
      <c r="V21" s="317">
        <v>0</v>
      </c>
      <c r="W21" s="317">
        <v>0</v>
      </c>
      <c r="X21" s="548">
        <v>0</v>
      </c>
      <c r="Y21" s="617">
        <v>0</v>
      </c>
      <c r="Z21" s="548">
        <v>0</v>
      </c>
      <c r="AA21" s="314">
        <v>0</v>
      </c>
      <c r="AB21" s="297">
        <v>0</v>
      </c>
      <c r="AC21" s="314">
        <v>0</v>
      </c>
      <c r="AD21" s="297">
        <v>0</v>
      </c>
      <c r="AE21" s="314">
        <v>0</v>
      </c>
      <c r="AF21" s="297">
        <v>0</v>
      </c>
      <c r="AG21" s="314">
        <v>0</v>
      </c>
      <c r="AH21" s="297">
        <v>0</v>
      </c>
      <c r="AI21" s="314">
        <v>0</v>
      </c>
      <c r="AJ21" s="297">
        <v>0</v>
      </c>
      <c r="AK21" s="297">
        <v>0</v>
      </c>
      <c r="AL21" s="297">
        <v>0</v>
      </c>
      <c r="AM21" s="314">
        <v>0</v>
      </c>
      <c r="AN21" s="297">
        <v>0</v>
      </c>
      <c r="AO21" s="297">
        <v>0</v>
      </c>
      <c r="AP21" s="218">
        <v>1</v>
      </c>
      <c r="AQ21" s="9">
        <v>1</v>
      </c>
      <c r="AR21" s="307">
        <v>0</v>
      </c>
      <c r="AS21" s="297">
        <v>0</v>
      </c>
      <c r="AT21" s="297">
        <v>0</v>
      </c>
      <c r="AU21" s="297">
        <v>0</v>
      </c>
      <c r="AV21" s="297">
        <v>0</v>
      </c>
      <c r="AW21" s="297">
        <v>0</v>
      </c>
      <c r="AX21" s="297">
        <v>0</v>
      </c>
      <c r="AY21" s="297">
        <v>0</v>
      </c>
      <c r="AZ21" s="297"/>
      <c r="BA21" s="297">
        <v>0</v>
      </c>
      <c r="BB21" s="616">
        <v>0</v>
      </c>
      <c r="BC21" s="317">
        <v>0</v>
      </c>
      <c r="BD21" s="317">
        <v>0</v>
      </c>
      <c r="BE21" s="548"/>
      <c r="BF21" s="548"/>
      <c r="BG21" s="618">
        <v>0</v>
      </c>
      <c r="BH21" s="548">
        <v>0</v>
      </c>
      <c r="BI21" s="548">
        <v>0</v>
      </c>
      <c r="BJ21" s="548">
        <v>0</v>
      </c>
      <c r="BK21" s="297">
        <v>0</v>
      </c>
      <c r="BL21" s="297">
        <v>0</v>
      </c>
      <c r="BM21" s="297">
        <v>0</v>
      </c>
      <c r="BN21" s="297">
        <v>0</v>
      </c>
      <c r="BO21" s="297">
        <v>0</v>
      </c>
      <c r="BP21" s="626">
        <v>0</v>
      </c>
      <c r="BQ21" s="297">
        <v>0</v>
      </c>
      <c r="BR21" s="297">
        <v>0</v>
      </c>
      <c r="BS21" s="297">
        <v>0</v>
      </c>
      <c r="BT21" s="297">
        <v>0</v>
      </c>
      <c r="BU21" s="297">
        <v>0</v>
      </c>
      <c r="BV21" s="297">
        <v>0</v>
      </c>
      <c r="BW21" s="297">
        <v>0</v>
      </c>
      <c r="BX21" s="297">
        <v>0</v>
      </c>
      <c r="BY21" s="297">
        <v>0</v>
      </c>
      <c r="BZ21" s="297">
        <v>0</v>
      </c>
      <c r="CA21" s="297">
        <v>0</v>
      </c>
      <c r="CB21" s="297">
        <v>0</v>
      </c>
      <c r="CC21" s="297">
        <v>0</v>
      </c>
      <c r="CD21" s="297">
        <v>0</v>
      </c>
      <c r="CE21" s="297">
        <v>0</v>
      </c>
      <c r="CF21" s="297">
        <v>0</v>
      </c>
      <c r="CG21" s="297">
        <v>0</v>
      </c>
      <c r="CH21" s="297">
        <v>0</v>
      </c>
      <c r="CI21" s="297">
        <v>0</v>
      </c>
      <c r="CJ21" s="297">
        <v>0</v>
      </c>
      <c r="CK21" s="301">
        <v>0</v>
      </c>
      <c r="CL21" s="297">
        <v>0</v>
      </c>
      <c r="CM21" s="297">
        <v>0</v>
      </c>
      <c r="CN21" s="297">
        <v>0</v>
      </c>
      <c r="CO21" s="297">
        <v>0</v>
      </c>
      <c r="CP21" s="297">
        <v>0</v>
      </c>
      <c r="CQ21" s="297">
        <v>0</v>
      </c>
      <c r="CR21" s="627">
        <v>0</v>
      </c>
      <c r="CS21" s="627">
        <v>0</v>
      </c>
      <c r="CT21" s="627">
        <v>0</v>
      </c>
      <c r="CU21" s="297">
        <v>0</v>
      </c>
      <c r="CV21" s="297">
        <v>0</v>
      </c>
      <c r="CW21" s="297">
        <v>0</v>
      </c>
      <c r="CX21" s="297">
        <v>42</v>
      </c>
      <c r="CY21" s="297">
        <v>42</v>
      </c>
      <c r="CZ21" s="297">
        <v>0</v>
      </c>
      <c r="DA21" s="350">
        <v>0</v>
      </c>
      <c r="DB21" s="350">
        <v>0</v>
      </c>
      <c r="DC21" s="297"/>
      <c r="DD21" s="297"/>
      <c r="DE21" s="297"/>
      <c r="DF21" s="297"/>
      <c r="DG21" s="542">
        <f t="shared" si="0"/>
        <v>43</v>
      </c>
      <c r="DH21" s="542">
        <f t="shared" si="1"/>
        <v>43</v>
      </c>
      <c r="DI21" s="542"/>
    </row>
    <row r="22" spans="1:113" ht="16.5" customHeight="1" x14ac:dyDescent="0.25">
      <c r="B22" s="297" t="s">
        <v>1048</v>
      </c>
      <c r="C22" s="173">
        <v>0</v>
      </c>
      <c r="D22" s="177">
        <v>0</v>
      </c>
      <c r="E22" s="177">
        <v>0</v>
      </c>
      <c r="F22" s="177">
        <v>0</v>
      </c>
      <c r="G22" s="177">
        <v>0</v>
      </c>
      <c r="H22" s="297">
        <v>0</v>
      </c>
      <c r="I22" s="297">
        <v>0</v>
      </c>
      <c r="J22" s="297">
        <v>0</v>
      </c>
      <c r="K22" s="297">
        <v>0</v>
      </c>
      <c r="L22" s="177">
        <v>0</v>
      </c>
      <c r="M22" s="177">
        <v>0</v>
      </c>
      <c r="N22" s="177">
        <v>0</v>
      </c>
      <c r="O22" s="614">
        <v>0</v>
      </c>
      <c r="P22" s="614">
        <v>0</v>
      </c>
      <c r="Q22" s="607">
        <v>0</v>
      </c>
      <c r="R22" s="297">
        <v>0</v>
      </c>
      <c r="S22" s="297">
        <v>0</v>
      </c>
      <c r="T22" s="297">
        <v>0</v>
      </c>
      <c r="U22" s="317">
        <v>0</v>
      </c>
      <c r="V22" s="317">
        <v>0</v>
      </c>
      <c r="W22" s="317">
        <v>0</v>
      </c>
      <c r="X22" s="548">
        <v>0</v>
      </c>
      <c r="Y22" s="617">
        <v>0</v>
      </c>
      <c r="Z22" s="548">
        <v>0</v>
      </c>
      <c r="AA22" s="314">
        <v>0</v>
      </c>
      <c r="AB22" s="297">
        <v>0</v>
      </c>
      <c r="AC22" s="314">
        <v>0</v>
      </c>
      <c r="AD22" s="297">
        <v>0</v>
      </c>
      <c r="AE22" s="314">
        <v>0</v>
      </c>
      <c r="AF22" s="297">
        <v>0</v>
      </c>
      <c r="AG22" s="314">
        <v>0</v>
      </c>
      <c r="AH22" s="297">
        <v>0</v>
      </c>
      <c r="AI22" s="314">
        <v>0</v>
      </c>
      <c r="AJ22" s="297">
        <v>0</v>
      </c>
      <c r="AK22" s="297">
        <v>0</v>
      </c>
      <c r="AL22" s="297">
        <v>0</v>
      </c>
      <c r="AM22" s="297">
        <v>0</v>
      </c>
      <c r="AN22" s="297">
        <v>0</v>
      </c>
      <c r="AO22" s="297">
        <v>0</v>
      </c>
      <c r="AP22" s="218">
        <v>0</v>
      </c>
      <c r="AQ22" s="9">
        <v>0</v>
      </c>
      <c r="AR22" s="307">
        <v>0</v>
      </c>
      <c r="AS22" s="297">
        <v>0</v>
      </c>
      <c r="AT22" s="297">
        <v>0</v>
      </c>
      <c r="AU22" s="297">
        <v>0</v>
      </c>
      <c r="AV22" s="297">
        <v>0</v>
      </c>
      <c r="AW22" s="297">
        <v>0</v>
      </c>
      <c r="AX22" s="297">
        <v>0</v>
      </c>
      <c r="AY22" s="297">
        <v>0</v>
      </c>
      <c r="AZ22" s="297"/>
      <c r="BA22" s="297">
        <v>0</v>
      </c>
      <c r="BB22" s="616">
        <v>0</v>
      </c>
      <c r="BC22" s="317">
        <v>0</v>
      </c>
      <c r="BD22" s="317">
        <v>0</v>
      </c>
      <c r="BE22" s="548"/>
      <c r="BF22" s="548"/>
      <c r="BG22" s="618">
        <v>0</v>
      </c>
      <c r="BH22" s="548">
        <v>0</v>
      </c>
      <c r="BI22" s="548">
        <v>0</v>
      </c>
      <c r="BJ22" s="548">
        <v>0</v>
      </c>
      <c r="BK22" s="297">
        <v>0</v>
      </c>
      <c r="BL22" s="297">
        <v>0</v>
      </c>
      <c r="BM22" s="297">
        <v>0</v>
      </c>
      <c r="BN22" s="297">
        <v>0</v>
      </c>
      <c r="BO22" s="297">
        <v>0</v>
      </c>
      <c r="BP22" s="626">
        <v>0</v>
      </c>
      <c r="BQ22" s="297">
        <v>0</v>
      </c>
      <c r="BR22" s="297">
        <v>0</v>
      </c>
      <c r="BS22" s="297">
        <v>0</v>
      </c>
      <c r="BT22" s="297">
        <v>0</v>
      </c>
      <c r="BU22" s="297">
        <v>0</v>
      </c>
      <c r="BV22" s="297">
        <v>0</v>
      </c>
      <c r="BW22" s="297">
        <v>0</v>
      </c>
      <c r="BX22" s="297">
        <v>0</v>
      </c>
      <c r="BY22" s="297">
        <v>0</v>
      </c>
      <c r="BZ22" s="297">
        <v>0</v>
      </c>
      <c r="CA22" s="297">
        <v>0</v>
      </c>
      <c r="CB22" s="297">
        <v>0</v>
      </c>
      <c r="CC22" s="297">
        <v>0</v>
      </c>
      <c r="CD22" s="297">
        <v>0</v>
      </c>
      <c r="CE22" s="297">
        <v>0</v>
      </c>
      <c r="CF22" s="297">
        <v>0</v>
      </c>
      <c r="CG22" s="297">
        <v>0</v>
      </c>
      <c r="CH22" s="297">
        <v>0</v>
      </c>
      <c r="CI22" s="297">
        <v>0</v>
      </c>
      <c r="CJ22" s="297">
        <v>0</v>
      </c>
      <c r="CK22" s="301">
        <v>0</v>
      </c>
      <c r="CL22" s="297">
        <v>0</v>
      </c>
      <c r="CM22" s="297">
        <v>0</v>
      </c>
      <c r="CN22" s="297">
        <v>0</v>
      </c>
      <c r="CO22" s="297">
        <v>0</v>
      </c>
      <c r="CP22" s="297">
        <v>0</v>
      </c>
      <c r="CQ22" s="297">
        <v>0</v>
      </c>
      <c r="CR22" s="627">
        <v>0</v>
      </c>
      <c r="CS22" s="627">
        <v>0</v>
      </c>
      <c r="CT22" s="627">
        <v>0</v>
      </c>
      <c r="CU22" s="297">
        <v>0</v>
      </c>
      <c r="CV22" s="297">
        <v>0</v>
      </c>
      <c r="CW22" s="297">
        <v>0</v>
      </c>
      <c r="CX22" s="297">
        <v>1</v>
      </c>
      <c r="CY22" s="297">
        <v>1</v>
      </c>
      <c r="CZ22" s="297">
        <v>0</v>
      </c>
      <c r="DA22" s="350">
        <v>0</v>
      </c>
      <c r="DB22" s="350">
        <v>0</v>
      </c>
      <c r="DC22" s="297"/>
      <c r="DD22" s="297"/>
      <c r="DE22" s="297"/>
      <c r="DF22" s="297"/>
      <c r="DG22" s="542">
        <f t="shared" si="0"/>
        <v>1</v>
      </c>
      <c r="DH22" s="542">
        <f t="shared" si="1"/>
        <v>1</v>
      </c>
      <c r="DI22" s="542"/>
    </row>
    <row r="23" spans="1:113" ht="16.5" customHeight="1" x14ac:dyDescent="0.25">
      <c r="B23" s="9" t="s">
        <v>937</v>
      </c>
      <c r="C23" s="9">
        <v>0</v>
      </c>
      <c r="D23" s="9">
        <v>0</v>
      </c>
      <c r="E23" s="9">
        <v>0</v>
      </c>
      <c r="F23" s="9">
        <v>0</v>
      </c>
      <c r="G23" s="9">
        <v>0</v>
      </c>
      <c r="H23" s="297">
        <v>0</v>
      </c>
      <c r="I23" s="297">
        <v>0</v>
      </c>
      <c r="J23" s="297">
        <v>0</v>
      </c>
      <c r="K23" s="297">
        <v>0</v>
      </c>
      <c r="L23" s="9">
        <v>0</v>
      </c>
      <c r="M23" s="9">
        <v>0</v>
      </c>
      <c r="N23" s="9">
        <v>0</v>
      </c>
      <c r="O23" s="614">
        <v>0</v>
      </c>
      <c r="P23" s="614">
        <v>0</v>
      </c>
      <c r="Q23" s="607">
        <v>0</v>
      </c>
      <c r="R23" s="297">
        <v>0</v>
      </c>
      <c r="S23" s="297">
        <v>0</v>
      </c>
      <c r="T23" s="297">
        <v>0</v>
      </c>
      <c r="U23" s="317">
        <v>0</v>
      </c>
      <c r="V23" s="317">
        <v>0</v>
      </c>
      <c r="W23" s="317">
        <v>0</v>
      </c>
      <c r="X23" s="548">
        <v>0</v>
      </c>
      <c r="Y23" s="548">
        <v>0</v>
      </c>
      <c r="Z23" s="548">
        <v>0</v>
      </c>
      <c r="AA23" s="297">
        <v>0</v>
      </c>
      <c r="AB23" s="297">
        <v>0</v>
      </c>
      <c r="AC23" s="297">
        <v>0</v>
      </c>
      <c r="AD23" s="297">
        <v>0</v>
      </c>
      <c r="AE23" s="297">
        <v>0</v>
      </c>
      <c r="AF23" s="297">
        <v>0</v>
      </c>
      <c r="AG23" s="297">
        <v>0</v>
      </c>
      <c r="AH23" s="297">
        <v>0</v>
      </c>
      <c r="AI23" s="297">
        <v>0</v>
      </c>
      <c r="AJ23" s="297">
        <v>0</v>
      </c>
      <c r="AK23" s="297">
        <v>0</v>
      </c>
      <c r="AL23" s="297">
        <v>0</v>
      </c>
      <c r="AM23" s="314">
        <v>0</v>
      </c>
      <c r="AN23" s="297">
        <v>0</v>
      </c>
      <c r="AO23" s="297">
        <v>0</v>
      </c>
      <c r="AP23" s="218">
        <v>2</v>
      </c>
      <c r="AQ23" s="9">
        <v>2</v>
      </c>
      <c r="AR23" s="629">
        <v>-0.42799999999999999</v>
      </c>
      <c r="AS23" s="297">
        <v>0</v>
      </c>
      <c r="AT23" s="297">
        <v>0</v>
      </c>
      <c r="AU23" s="297">
        <v>0</v>
      </c>
      <c r="AV23" s="297">
        <v>0</v>
      </c>
      <c r="AW23" s="297">
        <v>0</v>
      </c>
      <c r="AX23" s="297">
        <v>0</v>
      </c>
      <c r="AY23" s="628">
        <v>2</v>
      </c>
      <c r="AZ23" s="628"/>
      <c r="BA23" s="628">
        <v>0</v>
      </c>
      <c r="BB23" s="12">
        <v>0</v>
      </c>
      <c r="BC23" s="12">
        <v>0</v>
      </c>
      <c r="BD23" s="12">
        <v>0</v>
      </c>
      <c r="BE23" s="548"/>
      <c r="BF23" s="548"/>
      <c r="BG23" s="618">
        <v>0</v>
      </c>
      <c r="BH23" s="548">
        <v>0</v>
      </c>
      <c r="BI23" s="548">
        <v>0</v>
      </c>
      <c r="BJ23" s="548">
        <v>0</v>
      </c>
      <c r="BK23" s="297">
        <v>0</v>
      </c>
      <c r="BL23" s="297">
        <v>0</v>
      </c>
      <c r="BM23" s="297">
        <v>0</v>
      </c>
      <c r="BN23" s="297">
        <v>0</v>
      </c>
      <c r="BO23" s="297">
        <v>0</v>
      </c>
      <c r="BP23" s="297">
        <v>0</v>
      </c>
      <c r="BQ23" s="297">
        <v>0</v>
      </c>
      <c r="BR23" s="297">
        <v>0</v>
      </c>
      <c r="BS23" s="297">
        <v>0</v>
      </c>
      <c r="BT23" s="297">
        <v>0</v>
      </c>
      <c r="BU23" s="297">
        <v>0</v>
      </c>
      <c r="BV23" s="297">
        <v>0</v>
      </c>
      <c r="BW23" s="297">
        <v>0</v>
      </c>
      <c r="BX23" s="297">
        <v>0</v>
      </c>
      <c r="BY23" s="297">
        <v>0</v>
      </c>
      <c r="BZ23" s="297">
        <v>0</v>
      </c>
      <c r="CA23" s="297">
        <v>0</v>
      </c>
      <c r="CB23" s="297">
        <v>0</v>
      </c>
      <c r="CC23" s="297">
        <v>0</v>
      </c>
      <c r="CD23" s="297">
        <v>0</v>
      </c>
      <c r="CE23" s="297">
        <v>0</v>
      </c>
      <c r="CF23" s="297">
        <v>0</v>
      </c>
      <c r="CG23" s="297">
        <v>0</v>
      </c>
      <c r="CH23" s="297">
        <v>0</v>
      </c>
      <c r="CI23" s="297">
        <v>0</v>
      </c>
      <c r="CJ23" s="297">
        <v>0</v>
      </c>
      <c r="CK23" s="301">
        <v>0</v>
      </c>
      <c r="CL23" s="297">
        <v>0</v>
      </c>
      <c r="CM23" s="297">
        <v>0</v>
      </c>
      <c r="CN23" s="297">
        <v>0</v>
      </c>
      <c r="CO23" s="9">
        <v>0</v>
      </c>
      <c r="CP23" s="9">
        <v>0</v>
      </c>
      <c r="CQ23" s="297">
        <v>0</v>
      </c>
      <c r="CR23" s="627">
        <v>0</v>
      </c>
      <c r="CS23" s="627">
        <v>0</v>
      </c>
      <c r="CT23" s="627">
        <v>0</v>
      </c>
      <c r="CU23" s="297">
        <v>0</v>
      </c>
      <c r="CV23" s="297">
        <v>0</v>
      </c>
      <c r="CW23" s="297">
        <v>0</v>
      </c>
      <c r="CX23" s="297">
        <v>57</v>
      </c>
      <c r="CY23" s="297">
        <v>57</v>
      </c>
      <c r="CZ23" s="297">
        <v>0</v>
      </c>
      <c r="DA23" s="350">
        <v>0</v>
      </c>
      <c r="DB23" s="350">
        <v>0</v>
      </c>
      <c r="DC23" s="9"/>
      <c r="DD23" s="9"/>
      <c r="DE23" s="9"/>
      <c r="DF23" s="9"/>
      <c r="DG23" s="542">
        <f t="shared" si="0"/>
        <v>61</v>
      </c>
      <c r="DH23" s="542">
        <f t="shared" si="1"/>
        <v>59</v>
      </c>
      <c r="DI23" s="9"/>
    </row>
    <row r="24" spans="1:113" ht="16.5" customHeight="1" x14ac:dyDescent="0.25">
      <c r="B24" s="297" t="s">
        <v>952</v>
      </c>
      <c r="C24" s="9">
        <v>0</v>
      </c>
      <c r="D24" s="9">
        <v>0</v>
      </c>
      <c r="E24" s="9">
        <v>0</v>
      </c>
      <c r="F24" s="9">
        <v>0</v>
      </c>
      <c r="G24" s="9">
        <v>0</v>
      </c>
      <c r="H24" s="297">
        <v>0</v>
      </c>
      <c r="I24" s="297">
        <v>0</v>
      </c>
      <c r="J24" s="297">
        <v>0</v>
      </c>
      <c r="K24" s="297">
        <v>0</v>
      </c>
      <c r="L24" s="9">
        <v>0</v>
      </c>
      <c r="M24" s="9">
        <v>0</v>
      </c>
      <c r="N24" s="9">
        <v>0</v>
      </c>
      <c r="O24" s="614">
        <v>0</v>
      </c>
      <c r="P24" s="614">
        <v>0</v>
      </c>
      <c r="Q24" s="607">
        <v>0</v>
      </c>
      <c r="R24" s="297">
        <v>0</v>
      </c>
      <c r="S24" s="297">
        <v>0</v>
      </c>
      <c r="T24" s="297">
        <v>0</v>
      </c>
      <c r="U24" s="317">
        <v>0</v>
      </c>
      <c r="V24" s="317">
        <v>0</v>
      </c>
      <c r="W24" s="317">
        <v>0</v>
      </c>
      <c r="X24" s="548">
        <v>0</v>
      </c>
      <c r="Y24" s="548">
        <v>0</v>
      </c>
      <c r="Z24" s="548">
        <v>0</v>
      </c>
      <c r="AA24" s="548">
        <v>0</v>
      </c>
      <c r="AB24" s="297">
        <v>0</v>
      </c>
      <c r="AC24" s="297"/>
      <c r="AD24" s="297"/>
      <c r="AE24" s="297"/>
      <c r="AF24" s="297"/>
      <c r="AG24" s="297">
        <v>0</v>
      </c>
      <c r="AH24" s="297">
        <v>0</v>
      </c>
      <c r="AI24" s="297">
        <v>0</v>
      </c>
      <c r="AJ24" s="297">
        <v>0</v>
      </c>
      <c r="AK24" s="297">
        <v>0</v>
      </c>
      <c r="AL24" s="297">
        <v>0</v>
      </c>
      <c r="AM24" s="297">
        <v>0</v>
      </c>
      <c r="AN24" s="297">
        <v>0</v>
      </c>
      <c r="AO24" s="297">
        <v>0</v>
      </c>
      <c r="AP24" s="218">
        <v>0</v>
      </c>
      <c r="AQ24" s="9">
        <v>0</v>
      </c>
      <c r="AR24" s="307">
        <v>0</v>
      </c>
      <c r="AS24" s="297">
        <v>0</v>
      </c>
      <c r="AT24" s="297">
        <v>0</v>
      </c>
      <c r="AU24" s="297">
        <v>0</v>
      </c>
      <c r="AV24" s="297">
        <v>0</v>
      </c>
      <c r="AW24" s="297">
        <v>0</v>
      </c>
      <c r="AX24" s="297">
        <v>0</v>
      </c>
      <c r="AY24" s="297">
        <v>0</v>
      </c>
      <c r="AZ24" s="297"/>
      <c r="BA24" s="297">
        <v>0</v>
      </c>
      <c r="BB24" s="616">
        <v>0</v>
      </c>
      <c r="BC24" s="317">
        <v>0</v>
      </c>
      <c r="BD24" s="317">
        <v>0</v>
      </c>
      <c r="BE24" s="548"/>
      <c r="BF24" s="548"/>
      <c r="BG24" s="618">
        <v>0</v>
      </c>
      <c r="BH24" s="548">
        <v>0</v>
      </c>
      <c r="BI24" s="548">
        <v>0</v>
      </c>
      <c r="BJ24" s="548">
        <v>0</v>
      </c>
      <c r="BK24" s="297">
        <v>0</v>
      </c>
      <c r="BL24" s="297">
        <v>0</v>
      </c>
      <c r="BM24" s="297">
        <v>0</v>
      </c>
      <c r="BN24" s="297">
        <v>0</v>
      </c>
      <c r="BO24" s="297">
        <v>0</v>
      </c>
      <c r="BP24" s="297">
        <v>0</v>
      </c>
      <c r="BQ24" s="297">
        <v>0</v>
      </c>
      <c r="BR24" s="297">
        <v>0</v>
      </c>
      <c r="BS24" s="297">
        <v>0</v>
      </c>
      <c r="BT24" s="297">
        <v>0</v>
      </c>
      <c r="BU24" s="297">
        <v>0</v>
      </c>
      <c r="BV24" s="297">
        <v>0</v>
      </c>
      <c r="BW24" s="297">
        <v>0</v>
      </c>
      <c r="BX24" s="297">
        <v>0</v>
      </c>
      <c r="BY24" s="297">
        <v>0</v>
      </c>
      <c r="BZ24" s="297">
        <v>0</v>
      </c>
      <c r="CA24" s="297">
        <v>0</v>
      </c>
      <c r="CB24" s="297">
        <v>0</v>
      </c>
      <c r="CC24" s="297">
        <v>0</v>
      </c>
      <c r="CD24" s="297">
        <v>0</v>
      </c>
      <c r="CE24" s="297">
        <v>0</v>
      </c>
      <c r="CF24" s="297">
        <v>0</v>
      </c>
      <c r="CG24" s="297">
        <v>0</v>
      </c>
      <c r="CH24" s="297">
        <v>0</v>
      </c>
      <c r="CI24" s="297">
        <v>0</v>
      </c>
      <c r="CJ24" s="297">
        <v>0</v>
      </c>
      <c r="CK24" s="301">
        <v>0</v>
      </c>
      <c r="CL24" s="297">
        <v>0</v>
      </c>
      <c r="CM24" s="297">
        <v>0</v>
      </c>
      <c r="CN24" s="297">
        <v>0</v>
      </c>
      <c r="CO24" s="9">
        <v>0</v>
      </c>
      <c r="CP24" s="9">
        <v>0</v>
      </c>
      <c r="CQ24" s="297">
        <v>0</v>
      </c>
      <c r="CR24" s="627">
        <v>0</v>
      </c>
      <c r="CS24" s="627">
        <v>0</v>
      </c>
      <c r="CT24" s="627">
        <v>0</v>
      </c>
      <c r="CU24" s="218">
        <v>18</v>
      </c>
      <c r="CV24" s="9">
        <v>18</v>
      </c>
      <c r="CW24" s="9">
        <v>0</v>
      </c>
      <c r="CX24" s="218">
        <v>22</v>
      </c>
      <c r="CY24" s="9">
        <v>22</v>
      </c>
      <c r="CZ24" s="9">
        <v>0</v>
      </c>
      <c r="DA24" s="350">
        <v>0</v>
      </c>
      <c r="DB24" s="350">
        <v>0</v>
      </c>
      <c r="DC24" s="297"/>
      <c r="DD24" s="297"/>
      <c r="DE24" s="297"/>
      <c r="DF24" s="297"/>
      <c r="DG24" s="542">
        <f t="shared" si="0"/>
        <v>40</v>
      </c>
      <c r="DH24" s="542">
        <f t="shared" si="1"/>
        <v>40</v>
      </c>
      <c r="DI24" s="542"/>
    </row>
    <row r="25" spans="1:113" ht="16.5" customHeight="1" x14ac:dyDescent="0.25">
      <c r="B25" s="9" t="s">
        <v>946</v>
      </c>
      <c r="C25" s="297">
        <v>0</v>
      </c>
      <c r="D25" s="297">
        <v>0</v>
      </c>
      <c r="E25" s="297">
        <v>0</v>
      </c>
      <c r="F25" s="297">
        <v>0</v>
      </c>
      <c r="G25" s="297">
        <v>0</v>
      </c>
      <c r="H25" s="297">
        <v>0</v>
      </c>
      <c r="I25" s="297">
        <v>0</v>
      </c>
      <c r="J25" s="297">
        <v>0</v>
      </c>
      <c r="K25" s="297">
        <v>0</v>
      </c>
      <c r="L25" s="9">
        <v>0</v>
      </c>
      <c r="M25" s="9">
        <v>0</v>
      </c>
      <c r="N25" s="9">
        <v>0</v>
      </c>
      <c r="O25" s="614">
        <v>0</v>
      </c>
      <c r="P25" s="614">
        <v>0</v>
      </c>
      <c r="Q25" s="607">
        <v>0</v>
      </c>
      <c r="R25" s="297">
        <v>0</v>
      </c>
      <c r="S25" s="297">
        <v>0</v>
      </c>
      <c r="T25" s="297">
        <v>0</v>
      </c>
      <c r="U25" s="317">
        <v>0</v>
      </c>
      <c r="V25" s="317">
        <v>0</v>
      </c>
      <c r="W25" s="317">
        <v>0</v>
      </c>
      <c r="X25" s="548">
        <v>0</v>
      </c>
      <c r="Y25" s="548">
        <v>0</v>
      </c>
      <c r="Z25" s="548">
        <v>0</v>
      </c>
      <c r="AA25" s="297">
        <v>0</v>
      </c>
      <c r="AB25" s="297">
        <v>0</v>
      </c>
      <c r="AC25" s="297">
        <v>0</v>
      </c>
      <c r="AD25" s="297">
        <v>0</v>
      </c>
      <c r="AE25" s="297">
        <v>0</v>
      </c>
      <c r="AF25" s="297">
        <v>0</v>
      </c>
      <c r="AG25" s="297">
        <v>0</v>
      </c>
      <c r="AH25" s="297">
        <v>0</v>
      </c>
      <c r="AI25" s="297">
        <v>0</v>
      </c>
      <c r="AJ25" s="297">
        <v>0</v>
      </c>
      <c r="AK25" s="297">
        <v>0</v>
      </c>
      <c r="AL25" s="297">
        <v>0</v>
      </c>
      <c r="AM25" s="314">
        <v>0</v>
      </c>
      <c r="AN25" s="297">
        <v>0</v>
      </c>
      <c r="AO25" s="297">
        <v>0</v>
      </c>
      <c r="AP25" s="218">
        <v>0</v>
      </c>
      <c r="AQ25" s="9">
        <v>0</v>
      </c>
      <c r="AR25" s="546">
        <v>0</v>
      </c>
      <c r="AS25" s="297">
        <v>0</v>
      </c>
      <c r="AT25" s="297">
        <v>0</v>
      </c>
      <c r="AU25" s="297">
        <v>0</v>
      </c>
      <c r="AV25" s="297">
        <v>0</v>
      </c>
      <c r="AW25" s="297">
        <v>0</v>
      </c>
      <c r="AX25" s="297">
        <v>0</v>
      </c>
      <c r="AY25" s="546"/>
      <c r="AZ25" s="546"/>
      <c r="BA25" s="546">
        <v>0</v>
      </c>
      <c r="BB25" s="616">
        <v>0</v>
      </c>
      <c r="BC25" s="12">
        <v>0</v>
      </c>
      <c r="BD25" s="12">
        <v>0</v>
      </c>
      <c r="BE25" s="548"/>
      <c r="BF25" s="548"/>
      <c r="BG25" s="618">
        <v>0</v>
      </c>
      <c r="BH25" s="548">
        <v>0</v>
      </c>
      <c r="BI25" s="548">
        <v>0</v>
      </c>
      <c r="BJ25" s="548">
        <v>0</v>
      </c>
      <c r="BK25" s="297">
        <v>0</v>
      </c>
      <c r="BL25" s="297">
        <v>0</v>
      </c>
      <c r="BM25" s="297">
        <v>0</v>
      </c>
      <c r="BN25" s="297">
        <v>0</v>
      </c>
      <c r="BO25" s="297">
        <v>0</v>
      </c>
      <c r="BP25" s="297">
        <v>0</v>
      </c>
      <c r="BQ25" s="297">
        <v>0</v>
      </c>
      <c r="BR25" s="297">
        <v>0</v>
      </c>
      <c r="BS25" s="297">
        <v>0</v>
      </c>
      <c r="BT25" s="297">
        <v>0</v>
      </c>
      <c r="BU25" s="297">
        <v>0</v>
      </c>
      <c r="BV25" s="297">
        <v>0</v>
      </c>
      <c r="BW25" s="297">
        <v>0</v>
      </c>
      <c r="BX25" s="297">
        <v>0</v>
      </c>
      <c r="BY25" s="297">
        <v>0</v>
      </c>
      <c r="BZ25" s="297">
        <v>0</v>
      </c>
      <c r="CA25" s="297">
        <v>0</v>
      </c>
      <c r="CB25" s="297">
        <v>0</v>
      </c>
      <c r="CC25" s="297">
        <v>0</v>
      </c>
      <c r="CD25" s="297">
        <v>0</v>
      </c>
      <c r="CE25" s="297">
        <v>0</v>
      </c>
      <c r="CF25" s="297">
        <v>0</v>
      </c>
      <c r="CG25" s="297">
        <v>0</v>
      </c>
      <c r="CH25" s="297">
        <v>0</v>
      </c>
      <c r="CI25" s="297">
        <v>0</v>
      </c>
      <c r="CJ25" s="297">
        <v>0</v>
      </c>
      <c r="CK25" s="301">
        <v>0</v>
      </c>
      <c r="CL25" s="297">
        <v>0</v>
      </c>
      <c r="CM25" s="297">
        <v>0</v>
      </c>
      <c r="CN25" s="297">
        <v>0</v>
      </c>
      <c r="CO25" s="297">
        <v>0</v>
      </c>
      <c r="CP25" s="297">
        <v>0</v>
      </c>
      <c r="CQ25" s="297">
        <v>0</v>
      </c>
      <c r="CR25" s="627">
        <v>0</v>
      </c>
      <c r="CS25" s="627">
        <v>0</v>
      </c>
      <c r="CT25" s="627">
        <v>0</v>
      </c>
      <c r="CU25" s="297">
        <v>0</v>
      </c>
      <c r="CV25" s="297">
        <v>0</v>
      </c>
      <c r="CW25" s="297">
        <v>0</v>
      </c>
      <c r="CX25" s="297">
        <v>12</v>
      </c>
      <c r="CY25" s="297">
        <v>12</v>
      </c>
      <c r="CZ25" s="297">
        <v>0</v>
      </c>
      <c r="DA25" s="350">
        <v>0</v>
      </c>
      <c r="DB25" s="350">
        <v>0</v>
      </c>
      <c r="DC25" s="9"/>
      <c r="DD25" s="9"/>
      <c r="DE25" s="9"/>
      <c r="DF25" s="9"/>
      <c r="DG25" s="542">
        <f t="shared" si="0"/>
        <v>12</v>
      </c>
      <c r="DH25" s="542">
        <f t="shared" si="1"/>
        <v>12</v>
      </c>
      <c r="DI25" s="9"/>
    </row>
    <row r="26" spans="1:113" ht="16.5" customHeight="1" x14ac:dyDescent="0.25">
      <c r="B26" s="9" t="s">
        <v>1049</v>
      </c>
      <c r="C26" s="9">
        <v>0</v>
      </c>
      <c r="D26" s="9">
        <v>0</v>
      </c>
      <c r="E26" s="9">
        <v>0</v>
      </c>
      <c r="F26" s="9">
        <v>0</v>
      </c>
      <c r="G26" s="9">
        <v>0</v>
      </c>
      <c r="H26" s="297">
        <v>0</v>
      </c>
      <c r="I26" s="297">
        <v>0</v>
      </c>
      <c r="J26" s="297">
        <v>0</v>
      </c>
      <c r="K26" s="297">
        <v>0</v>
      </c>
      <c r="L26" s="9">
        <v>0</v>
      </c>
      <c r="M26" s="9">
        <v>0</v>
      </c>
      <c r="N26" s="9">
        <v>0</v>
      </c>
      <c r="O26" s="614">
        <v>0</v>
      </c>
      <c r="P26" s="614">
        <v>0</v>
      </c>
      <c r="Q26" s="607">
        <v>0</v>
      </c>
      <c r="R26" s="297">
        <v>0</v>
      </c>
      <c r="S26" s="297">
        <v>0</v>
      </c>
      <c r="T26" s="297">
        <v>0</v>
      </c>
      <c r="U26" s="317">
        <v>0</v>
      </c>
      <c r="V26" s="317">
        <v>0</v>
      </c>
      <c r="W26" s="317">
        <v>0</v>
      </c>
      <c r="X26" s="548">
        <v>0</v>
      </c>
      <c r="Y26" s="548">
        <v>0</v>
      </c>
      <c r="Z26" s="548">
        <v>0</v>
      </c>
      <c r="AA26" s="297">
        <v>0</v>
      </c>
      <c r="AB26" s="297">
        <v>0</v>
      </c>
      <c r="AC26" s="297">
        <v>0</v>
      </c>
      <c r="AD26" s="297">
        <v>0</v>
      </c>
      <c r="AE26" s="297">
        <v>0</v>
      </c>
      <c r="AF26" s="297">
        <v>0</v>
      </c>
      <c r="AG26" s="297">
        <v>0</v>
      </c>
      <c r="AH26" s="297">
        <v>0</v>
      </c>
      <c r="AI26" s="297">
        <v>0</v>
      </c>
      <c r="AJ26" s="297">
        <v>0</v>
      </c>
      <c r="AK26" s="297">
        <v>0</v>
      </c>
      <c r="AL26" s="297">
        <v>0</v>
      </c>
      <c r="AM26" s="297">
        <v>0</v>
      </c>
      <c r="AN26" s="297">
        <v>0</v>
      </c>
      <c r="AO26" s="297">
        <v>0</v>
      </c>
      <c r="AP26" s="218">
        <v>0</v>
      </c>
      <c r="AQ26" s="9">
        <v>0</v>
      </c>
      <c r="AR26" s="623">
        <v>0</v>
      </c>
      <c r="AS26" s="297">
        <v>0</v>
      </c>
      <c r="AT26" s="297">
        <v>0</v>
      </c>
      <c r="AU26" s="297">
        <v>0</v>
      </c>
      <c r="AV26" s="297">
        <v>0</v>
      </c>
      <c r="AW26" s="297">
        <v>0</v>
      </c>
      <c r="AX26" s="297">
        <v>0</v>
      </c>
      <c r="AY26" s="546">
        <v>57</v>
      </c>
      <c r="AZ26" s="546"/>
      <c r="BA26" s="623">
        <v>0.22</v>
      </c>
      <c r="BB26" s="630">
        <v>0</v>
      </c>
      <c r="BC26" s="12">
        <v>0</v>
      </c>
      <c r="BD26" s="12">
        <v>0</v>
      </c>
      <c r="BE26" s="548"/>
      <c r="BF26" s="548"/>
      <c r="BG26" s="618">
        <v>0</v>
      </c>
      <c r="BH26" s="548">
        <v>0</v>
      </c>
      <c r="BI26" s="548">
        <v>0</v>
      </c>
      <c r="BJ26" s="548">
        <v>0</v>
      </c>
      <c r="BK26" s="297">
        <v>0</v>
      </c>
      <c r="BL26" s="297">
        <v>0</v>
      </c>
      <c r="BM26" s="297">
        <v>0</v>
      </c>
      <c r="BN26" s="297">
        <v>0</v>
      </c>
      <c r="BO26" s="297">
        <v>0</v>
      </c>
      <c r="BP26" s="297">
        <v>0</v>
      </c>
      <c r="BQ26" s="297">
        <v>0</v>
      </c>
      <c r="BR26" s="297">
        <v>0</v>
      </c>
      <c r="BS26" s="297">
        <v>0</v>
      </c>
      <c r="BT26" s="297">
        <v>0</v>
      </c>
      <c r="BU26" s="297">
        <v>0</v>
      </c>
      <c r="BV26" s="297">
        <v>0</v>
      </c>
      <c r="BW26" s="297">
        <v>0</v>
      </c>
      <c r="BX26" s="297">
        <v>0</v>
      </c>
      <c r="BY26" s="297">
        <v>0</v>
      </c>
      <c r="BZ26" s="297">
        <v>0</v>
      </c>
      <c r="CA26" s="297">
        <v>0</v>
      </c>
      <c r="CB26" s="297">
        <v>0</v>
      </c>
      <c r="CC26" s="297">
        <v>0</v>
      </c>
      <c r="CD26" s="297">
        <v>0</v>
      </c>
      <c r="CE26" s="297">
        <v>0</v>
      </c>
      <c r="CF26" s="297">
        <v>0</v>
      </c>
      <c r="CG26" s="297">
        <v>0</v>
      </c>
      <c r="CH26" s="297">
        <v>0</v>
      </c>
      <c r="CI26" s="297">
        <v>0</v>
      </c>
      <c r="CJ26" s="297">
        <v>0</v>
      </c>
      <c r="CK26" s="301">
        <v>0</v>
      </c>
      <c r="CL26" s="297">
        <v>0</v>
      </c>
      <c r="CM26" s="297">
        <v>0</v>
      </c>
      <c r="CN26" s="297">
        <v>0</v>
      </c>
      <c r="CO26" s="9">
        <v>0</v>
      </c>
      <c r="CP26" s="9">
        <v>0</v>
      </c>
      <c r="CQ26" s="297">
        <v>0</v>
      </c>
      <c r="CR26" s="627">
        <v>0</v>
      </c>
      <c r="CS26" s="627">
        <v>0</v>
      </c>
      <c r="CT26" s="627">
        <v>0</v>
      </c>
      <c r="CU26" s="297">
        <v>0</v>
      </c>
      <c r="CV26" s="297">
        <v>0</v>
      </c>
      <c r="CW26" s="297">
        <v>0</v>
      </c>
      <c r="CX26" s="297">
        <v>0</v>
      </c>
      <c r="CY26" s="297">
        <v>0</v>
      </c>
      <c r="CZ26" s="297">
        <v>0</v>
      </c>
      <c r="DA26" s="350">
        <v>0</v>
      </c>
      <c r="DB26" s="350">
        <v>0</v>
      </c>
      <c r="DC26" s="9"/>
      <c r="DD26" s="9"/>
      <c r="DE26" s="9"/>
      <c r="DF26" s="9"/>
      <c r="DG26" s="542">
        <f t="shared" si="0"/>
        <v>57</v>
      </c>
      <c r="DH26" s="542">
        <f t="shared" si="1"/>
        <v>0</v>
      </c>
      <c r="DI26" s="9"/>
    </row>
    <row r="27" spans="1:113" ht="16.5" customHeight="1" x14ac:dyDescent="0.25">
      <c r="B27" s="9" t="s">
        <v>1050</v>
      </c>
      <c r="C27" s="9">
        <v>0</v>
      </c>
      <c r="D27" s="9">
        <v>0</v>
      </c>
      <c r="E27" s="9">
        <v>0</v>
      </c>
      <c r="F27" s="9">
        <v>0</v>
      </c>
      <c r="G27" s="9">
        <v>0</v>
      </c>
      <c r="H27" s="297">
        <v>0</v>
      </c>
      <c r="I27" s="297">
        <v>0</v>
      </c>
      <c r="J27" s="297">
        <v>0</v>
      </c>
      <c r="K27" s="297">
        <v>0</v>
      </c>
      <c r="L27" s="9">
        <v>0</v>
      </c>
      <c r="M27" s="9">
        <v>0</v>
      </c>
      <c r="N27" s="9">
        <v>0</v>
      </c>
      <c r="O27" s="614">
        <v>0</v>
      </c>
      <c r="P27" s="614">
        <v>0</v>
      </c>
      <c r="Q27" s="607">
        <v>0</v>
      </c>
      <c r="R27" s="297">
        <v>0</v>
      </c>
      <c r="S27" s="297">
        <v>0</v>
      </c>
      <c r="T27" s="297">
        <v>0</v>
      </c>
      <c r="U27" s="317">
        <v>0</v>
      </c>
      <c r="V27" s="317">
        <v>0</v>
      </c>
      <c r="W27" s="317">
        <v>0</v>
      </c>
      <c r="X27" s="548">
        <v>0</v>
      </c>
      <c r="Y27" s="548">
        <v>0</v>
      </c>
      <c r="Z27" s="548">
        <v>0</v>
      </c>
      <c r="AA27" s="297">
        <v>0</v>
      </c>
      <c r="AB27" s="297">
        <v>0</v>
      </c>
      <c r="AC27" s="297">
        <v>0</v>
      </c>
      <c r="AD27" s="297">
        <v>0</v>
      </c>
      <c r="AE27" s="297">
        <v>0</v>
      </c>
      <c r="AF27" s="297">
        <v>0</v>
      </c>
      <c r="AG27" s="297">
        <v>0</v>
      </c>
      <c r="AH27" s="297">
        <v>0</v>
      </c>
      <c r="AI27" s="297">
        <v>0</v>
      </c>
      <c r="AJ27" s="297">
        <v>0</v>
      </c>
      <c r="AK27" s="297">
        <v>0</v>
      </c>
      <c r="AL27" s="297">
        <v>0</v>
      </c>
      <c r="AM27" s="314">
        <v>0</v>
      </c>
      <c r="AN27" s="297">
        <v>0</v>
      </c>
      <c r="AO27" s="297">
        <v>0</v>
      </c>
      <c r="AP27" s="218">
        <v>0</v>
      </c>
      <c r="AQ27" s="9">
        <v>0</v>
      </c>
      <c r="AR27" s="623">
        <v>0</v>
      </c>
      <c r="AS27" s="297">
        <v>0</v>
      </c>
      <c r="AT27" s="297">
        <v>0</v>
      </c>
      <c r="AU27" s="297">
        <v>0</v>
      </c>
      <c r="AV27" s="297">
        <v>0</v>
      </c>
      <c r="AW27" s="297">
        <v>0</v>
      </c>
      <c r="AX27" s="297">
        <v>0</v>
      </c>
      <c r="AY27" s="546">
        <v>13</v>
      </c>
      <c r="AZ27" s="546"/>
      <c r="BA27" s="623">
        <v>0</v>
      </c>
      <c r="BB27" s="630">
        <v>0</v>
      </c>
      <c r="BC27" s="12">
        <v>0</v>
      </c>
      <c r="BD27" s="12">
        <v>0</v>
      </c>
      <c r="BE27" s="548"/>
      <c r="BF27" s="548"/>
      <c r="BG27" s="618">
        <v>0</v>
      </c>
      <c r="BH27" s="548">
        <v>0</v>
      </c>
      <c r="BI27" s="548">
        <v>0</v>
      </c>
      <c r="BJ27" s="548">
        <v>0</v>
      </c>
      <c r="BK27" s="297">
        <v>0</v>
      </c>
      <c r="BL27" s="297">
        <v>0</v>
      </c>
      <c r="BM27" s="297">
        <v>0</v>
      </c>
      <c r="BN27" s="297">
        <v>0</v>
      </c>
      <c r="BO27" s="297">
        <v>0</v>
      </c>
      <c r="BP27" s="297">
        <v>0</v>
      </c>
      <c r="BQ27" s="297">
        <v>0</v>
      </c>
      <c r="BR27" s="297">
        <v>0</v>
      </c>
      <c r="BS27" s="297">
        <v>0</v>
      </c>
      <c r="BT27" s="297">
        <v>0</v>
      </c>
      <c r="BU27" s="297">
        <v>0</v>
      </c>
      <c r="BV27" s="297">
        <v>0</v>
      </c>
      <c r="BW27" s="297">
        <v>0</v>
      </c>
      <c r="BX27" s="297">
        <v>0</v>
      </c>
      <c r="BY27" s="297">
        <v>0</v>
      </c>
      <c r="BZ27" s="297">
        <v>0</v>
      </c>
      <c r="CA27" s="297">
        <v>0</v>
      </c>
      <c r="CB27" s="297">
        <v>0</v>
      </c>
      <c r="CC27" s="297">
        <v>0</v>
      </c>
      <c r="CD27" s="297">
        <v>0</v>
      </c>
      <c r="CE27" s="297">
        <v>0</v>
      </c>
      <c r="CF27" s="297">
        <v>0</v>
      </c>
      <c r="CG27" s="297">
        <v>0</v>
      </c>
      <c r="CH27" s="297">
        <v>0</v>
      </c>
      <c r="CI27" s="297">
        <v>0</v>
      </c>
      <c r="CJ27" s="297">
        <v>0</v>
      </c>
      <c r="CK27" s="301">
        <v>0</v>
      </c>
      <c r="CL27" s="297">
        <v>0</v>
      </c>
      <c r="CM27" s="297">
        <v>0</v>
      </c>
      <c r="CN27" s="297">
        <v>0</v>
      </c>
      <c r="CO27" s="9">
        <v>0</v>
      </c>
      <c r="CP27" s="9">
        <v>0</v>
      </c>
      <c r="CQ27" s="297">
        <v>0</v>
      </c>
      <c r="CR27" s="627">
        <v>0</v>
      </c>
      <c r="CS27" s="627">
        <v>0</v>
      </c>
      <c r="CT27" s="627">
        <v>0</v>
      </c>
      <c r="CU27" s="297">
        <v>0</v>
      </c>
      <c r="CV27" s="297">
        <v>0</v>
      </c>
      <c r="CW27" s="297">
        <v>0</v>
      </c>
      <c r="CX27" s="297">
        <v>0</v>
      </c>
      <c r="CY27" s="297">
        <v>0</v>
      </c>
      <c r="CZ27" s="297">
        <v>0</v>
      </c>
      <c r="DA27" s="350">
        <v>0</v>
      </c>
      <c r="DB27" s="350">
        <v>0</v>
      </c>
      <c r="DC27" s="9"/>
      <c r="DD27" s="9"/>
      <c r="DE27" s="9"/>
      <c r="DF27" s="9"/>
      <c r="DG27" s="542">
        <f t="shared" si="0"/>
        <v>13</v>
      </c>
      <c r="DH27" s="542">
        <f t="shared" si="1"/>
        <v>0</v>
      </c>
      <c r="DI27" s="9"/>
    </row>
    <row r="28" spans="1:113" ht="16.5" customHeight="1" x14ac:dyDescent="0.25">
      <c r="B28" s="9" t="s">
        <v>948</v>
      </c>
      <c r="C28" s="9">
        <v>0</v>
      </c>
      <c r="D28" s="9">
        <v>0</v>
      </c>
      <c r="E28" s="9">
        <v>0</v>
      </c>
      <c r="F28" s="9">
        <v>0</v>
      </c>
      <c r="G28" s="9">
        <v>0</v>
      </c>
      <c r="H28" s="297">
        <v>0</v>
      </c>
      <c r="I28" s="297">
        <v>0</v>
      </c>
      <c r="J28" s="297">
        <v>0</v>
      </c>
      <c r="K28" s="297">
        <v>0</v>
      </c>
      <c r="L28" s="9">
        <v>0</v>
      </c>
      <c r="M28" s="9">
        <v>0</v>
      </c>
      <c r="N28" s="9">
        <v>0</v>
      </c>
      <c r="O28" s="614">
        <v>0</v>
      </c>
      <c r="P28" s="614">
        <v>0</v>
      </c>
      <c r="Q28" s="607">
        <v>0</v>
      </c>
      <c r="R28" s="297">
        <v>0</v>
      </c>
      <c r="S28" s="297">
        <v>0</v>
      </c>
      <c r="T28" s="297">
        <v>0</v>
      </c>
      <c r="U28" s="317">
        <v>0</v>
      </c>
      <c r="V28" s="317">
        <v>0</v>
      </c>
      <c r="W28" s="317">
        <v>0</v>
      </c>
      <c r="X28" s="548">
        <v>0</v>
      </c>
      <c r="Y28" s="548">
        <v>0</v>
      </c>
      <c r="Z28" s="548">
        <v>0</v>
      </c>
      <c r="AA28" s="297">
        <v>0</v>
      </c>
      <c r="AB28" s="297">
        <v>0</v>
      </c>
      <c r="AC28" s="297">
        <v>0</v>
      </c>
      <c r="AD28" s="297">
        <v>0</v>
      </c>
      <c r="AE28" s="297">
        <v>0</v>
      </c>
      <c r="AF28" s="297">
        <v>0</v>
      </c>
      <c r="AG28" s="297">
        <v>0</v>
      </c>
      <c r="AH28" s="297">
        <v>0</v>
      </c>
      <c r="AI28" s="297">
        <v>0</v>
      </c>
      <c r="AJ28" s="297">
        <v>0</v>
      </c>
      <c r="AK28" s="297">
        <v>0</v>
      </c>
      <c r="AL28" s="297">
        <v>0</v>
      </c>
      <c r="AM28" s="297">
        <v>0</v>
      </c>
      <c r="AN28" s="297">
        <v>0</v>
      </c>
      <c r="AO28" s="297">
        <v>0</v>
      </c>
      <c r="AP28" s="218">
        <v>3</v>
      </c>
      <c r="AQ28" s="9">
        <v>3</v>
      </c>
      <c r="AR28" s="546">
        <v>0</v>
      </c>
      <c r="AS28" s="297">
        <v>0</v>
      </c>
      <c r="AT28" s="297">
        <v>0</v>
      </c>
      <c r="AU28" s="297">
        <v>0</v>
      </c>
      <c r="AV28" s="297">
        <v>0</v>
      </c>
      <c r="AW28" s="297">
        <v>0</v>
      </c>
      <c r="AX28" s="297">
        <v>0</v>
      </c>
      <c r="AY28" s="628">
        <v>0</v>
      </c>
      <c r="AZ28" s="628"/>
      <c r="BA28" s="628">
        <v>0</v>
      </c>
      <c r="BB28" s="12">
        <v>0</v>
      </c>
      <c r="BC28" s="12">
        <v>0</v>
      </c>
      <c r="BD28" s="12">
        <v>0</v>
      </c>
      <c r="BE28" s="548"/>
      <c r="BF28" s="548"/>
      <c r="BG28" s="618">
        <v>0</v>
      </c>
      <c r="BH28" s="548">
        <v>0</v>
      </c>
      <c r="BI28" s="548">
        <v>0</v>
      </c>
      <c r="BJ28" s="548">
        <v>0</v>
      </c>
      <c r="BK28" s="297">
        <v>0</v>
      </c>
      <c r="BL28" s="297">
        <v>0</v>
      </c>
      <c r="BM28" s="297">
        <v>0</v>
      </c>
      <c r="BN28" s="297">
        <v>0</v>
      </c>
      <c r="BO28" s="297">
        <v>0</v>
      </c>
      <c r="BP28" s="297">
        <v>0</v>
      </c>
      <c r="BQ28" s="297">
        <v>0</v>
      </c>
      <c r="BR28" s="297">
        <v>0</v>
      </c>
      <c r="BS28" s="297">
        <v>0</v>
      </c>
      <c r="BT28" s="297">
        <v>0</v>
      </c>
      <c r="BU28" s="297">
        <v>0</v>
      </c>
      <c r="BV28" s="297">
        <v>0</v>
      </c>
      <c r="BW28" s="297">
        <v>0</v>
      </c>
      <c r="BX28" s="297">
        <v>0</v>
      </c>
      <c r="BY28" s="297">
        <v>0</v>
      </c>
      <c r="BZ28" s="297">
        <v>0</v>
      </c>
      <c r="CA28" s="297">
        <v>0</v>
      </c>
      <c r="CB28" s="297">
        <v>0</v>
      </c>
      <c r="CC28" s="297">
        <v>0</v>
      </c>
      <c r="CD28" s="297">
        <v>0</v>
      </c>
      <c r="CE28" s="297">
        <v>0</v>
      </c>
      <c r="CF28" s="297">
        <v>0</v>
      </c>
      <c r="CG28" s="297">
        <v>0</v>
      </c>
      <c r="CH28" s="297">
        <v>0</v>
      </c>
      <c r="CI28" s="297">
        <v>0</v>
      </c>
      <c r="CJ28" s="297">
        <v>0</v>
      </c>
      <c r="CK28" s="301">
        <v>0</v>
      </c>
      <c r="CL28" s="297">
        <v>0</v>
      </c>
      <c r="CM28" s="297">
        <v>0</v>
      </c>
      <c r="CN28" s="297">
        <v>0</v>
      </c>
      <c r="CO28" s="9">
        <v>0</v>
      </c>
      <c r="CP28" s="9">
        <v>0</v>
      </c>
      <c r="CQ28" s="297">
        <v>0</v>
      </c>
      <c r="CR28" s="627">
        <v>0</v>
      </c>
      <c r="CS28" s="627">
        <v>0</v>
      </c>
      <c r="CT28" s="627">
        <v>0</v>
      </c>
      <c r="CU28" s="297">
        <v>0</v>
      </c>
      <c r="CV28" s="297">
        <v>0</v>
      </c>
      <c r="CW28" s="297">
        <v>0</v>
      </c>
      <c r="CX28" s="297">
        <v>23</v>
      </c>
      <c r="CY28" s="297">
        <v>23</v>
      </c>
      <c r="CZ28" s="297">
        <v>0</v>
      </c>
      <c r="DA28" s="350">
        <v>0</v>
      </c>
      <c r="DB28" s="350">
        <v>0</v>
      </c>
      <c r="DC28" s="546"/>
      <c r="DD28" s="9"/>
      <c r="DE28" s="9"/>
      <c r="DF28" s="9"/>
      <c r="DG28" s="542">
        <f t="shared" si="0"/>
        <v>26</v>
      </c>
      <c r="DH28" s="542">
        <f t="shared" si="1"/>
        <v>26</v>
      </c>
      <c r="DI28" s="9"/>
    </row>
    <row r="29" spans="1:113" ht="16.5" customHeight="1" x14ac:dyDescent="0.25">
      <c r="U29" s="215"/>
      <c r="V29" s="215"/>
      <c r="W29" s="215"/>
    </row>
    <row r="30" spans="1:113" ht="16.5" customHeight="1" x14ac:dyDescent="0.25">
      <c r="U30" s="215"/>
      <c r="V30" s="215"/>
      <c r="W30" s="215"/>
    </row>
    <row r="31" spans="1:113" ht="16.5" customHeight="1" x14ac:dyDescent="0.25">
      <c r="U31" s="215"/>
      <c r="V31" s="215"/>
      <c r="W31" s="215"/>
    </row>
    <row r="32" spans="1:113" ht="16.5" customHeight="1" x14ac:dyDescent="0.25">
      <c r="U32" s="215"/>
      <c r="V32" s="215"/>
      <c r="W32" s="215"/>
    </row>
    <row r="33" spans="21:23" ht="16.5" customHeight="1" x14ac:dyDescent="0.25">
      <c r="U33" s="215"/>
      <c r="V33" s="215"/>
      <c r="W33" s="215"/>
    </row>
    <row r="34" spans="21:23" ht="16.5" customHeight="1" x14ac:dyDescent="0.25">
      <c r="U34" s="215"/>
      <c r="V34" s="215"/>
      <c r="W34" s="215"/>
    </row>
    <row r="35" spans="21:23" ht="16.5" customHeight="1" x14ac:dyDescent="0.25"/>
    <row r="36" spans="21:23" ht="16.5" customHeight="1" x14ac:dyDescent="0.25"/>
    <row r="37" spans="21:23" ht="16.5" customHeight="1" x14ac:dyDescent="0.25"/>
    <row r="38" spans="21:23" ht="16.5" customHeight="1" x14ac:dyDescent="0.25"/>
    <row r="39" spans="21:23" ht="16.5" customHeight="1" x14ac:dyDescent="0.25"/>
    <row r="40" spans="21:23" ht="16.5" customHeight="1" x14ac:dyDescent="0.25"/>
    <row r="41" spans="21:23" ht="16.5" customHeight="1" x14ac:dyDescent="0.25"/>
    <row r="42" spans="21:23" ht="16.5" customHeight="1" x14ac:dyDescent="0.25"/>
    <row r="43" spans="21:23" ht="16.5" customHeight="1" x14ac:dyDescent="0.25"/>
    <row r="44" spans="21:23" ht="16.5" customHeight="1" x14ac:dyDescent="0.25"/>
    <row r="45" spans="21:23" ht="16.5" customHeight="1" x14ac:dyDescent="0.25"/>
    <row r="46" spans="21:23" ht="16.5" customHeight="1" x14ac:dyDescent="0.25"/>
    <row r="47" spans="21:23" ht="16.5" customHeight="1" x14ac:dyDescent="0.25"/>
    <row r="48" spans="21:23" ht="16.5" customHeight="1" x14ac:dyDescent="0.25"/>
  </sheetData>
  <mergeCells count="38">
    <mergeCell ref="B5:B6"/>
    <mergeCell ref="C5:E5"/>
    <mergeCell ref="F5:H5"/>
    <mergeCell ref="I5:K5"/>
    <mergeCell ref="L5:N5"/>
    <mergeCell ref="O5:Q5"/>
    <mergeCell ref="R5:T5"/>
    <mergeCell ref="U5:W5"/>
    <mergeCell ref="X5:Z5"/>
    <mergeCell ref="AA5:AC5"/>
    <mergeCell ref="AD5:AF5"/>
    <mergeCell ref="AG5:AI5"/>
    <mergeCell ref="AJ5:AL5"/>
    <mergeCell ref="AM5:AO5"/>
    <mergeCell ref="AP5:AR5"/>
    <mergeCell ref="AS5:AU5"/>
    <mergeCell ref="AV5:AX5"/>
    <mergeCell ref="AY5:BA5"/>
    <mergeCell ref="BB5:BD5"/>
    <mergeCell ref="BE5:BG5"/>
    <mergeCell ref="BH5:BJ5"/>
    <mergeCell ref="BK5:BM5"/>
    <mergeCell ref="BN5:BP5"/>
    <mergeCell ref="BQ5:BS5"/>
    <mergeCell ref="BT5:BV5"/>
    <mergeCell ref="BW5:BY5"/>
    <mergeCell ref="BZ5:CB5"/>
    <mergeCell ref="CC5:CE5"/>
    <mergeCell ref="CF5:CH5"/>
    <mergeCell ref="CI5:CK5"/>
    <mergeCell ref="DA5:DC5"/>
    <mergeCell ref="DD5:DF5"/>
    <mergeCell ref="DG5:DI5"/>
    <mergeCell ref="CL5:CN5"/>
    <mergeCell ref="CO5:CQ5"/>
    <mergeCell ref="CR5:CT5"/>
    <mergeCell ref="CU5:CW5"/>
    <mergeCell ref="CX5:CZ5"/>
  </mergeCells>
  <pageMargins left="0.70078740157480324" right="0.70078740157480324" top="0.75196850393700776" bottom="0.75196850393700776" header="0.3" footer="0.3"/>
  <pageSetup paperSize="9" orientation="portrait" useFirstPageNumber="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O11"/>
  <sheetViews>
    <sheetView workbookViewId="0">
      <pane xSplit="3" ySplit="5" topLeftCell="D6" activePane="bottomRight" state="frozen"/>
      <selection activeCell="F6" sqref="F6"/>
      <selection pane="topRight"/>
      <selection pane="bottomLeft"/>
      <selection pane="bottomRight" activeCell="A5" sqref="A5:C5"/>
    </sheetView>
  </sheetViews>
  <sheetFormatPr defaultRowHeight="15" x14ac:dyDescent="0.25"/>
  <cols>
    <col min="1" max="1" width="5.28515625" customWidth="1"/>
    <col min="2" max="2" width="20.85546875" customWidth="1"/>
    <col min="3" max="3" width="17.42578125" customWidth="1"/>
    <col min="29" max="29" width="16.7109375" customWidth="1"/>
  </cols>
  <sheetData>
    <row r="3" spans="1:41" x14ac:dyDescent="0.25">
      <c r="A3" s="1343" t="s">
        <v>1051</v>
      </c>
      <c r="B3" s="1343"/>
      <c r="C3" s="1343"/>
      <c r="D3" s="1343"/>
      <c r="E3" s="1343"/>
      <c r="F3" s="1343"/>
      <c r="G3" s="1343"/>
      <c r="H3" s="1343"/>
      <c r="I3" s="1343"/>
      <c r="J3" s="1343"/>
      <c r="K3" s="1343"/>
      <c r="L3" s="1343"/>
      <c r="M3" s="1343"/>
      <c r="N3" s="1343"/>
      <c r="O3" s="1343"/>
      <c r="P3" s="1343"/>
      <c r="Q3" s="1343"/>
      <c r="R3" s="1343"/>
      <c r="S3" s="1343"/>
      <c r="T3" s="1343"/>
      <c r="U3" s="1343"/>
      <c r="V3" s="1343"/>
      <c r="W3" s="1343"/>
      <c r="X3" s="1343"/>
      <c r="Y3" s="1343"/>
      <c r="Z3" s="1343"/>
      <c r="AA3" s="1343"/>
      <c r="AB3" s="1343"/>
      <c r="AC3" s="1343"/>
      <c r="AD3" s="1343"/>
      <c r="AE3" s="1343"/>
      <c r="AF3" s="1343"/>
      <c r="AG3" s="1343"/>
      <c r="AH3" s="1343"/>
      <c r="AI3" s="1343"/>
      <c r="AJ3" s="1343"/>
      <c r="AK3" s="1343"/>
      <c r="AL3" s="1343"/>
      <c r="AM3" s="1343"/>
      <c r="AN3" s="1343"/>
      <c r="AO3" s="1343"/>
    </row>
    <row r="4" spans="1:41" x14ac:dyDescent="0.25">
      <c r="A4" s="1341" t="s">
        <v>1052</v>
      </c>
      <c r="B4" s="1273"/>
      <c r="C4" s="1273"/>
    </row>
    <row r="5" spans="1:41" ht="150" x14ac:dyDescent="0.25">
      <c r="A5" s="1342" t="s">
        <v>1053</v>
      </c>
      <c r="B5" s="1342"/>
      <c r="C5" s="1342"/>
      <c r="D5" s="745" t="s">
        <v>27</v>
      </c>
      <c r="E5" s="745" t="s">
        <v>28</v>
      </c>
      <c r="F5" s="745" t="s">
        <v>29</v>
      </c>
      <c r="G5" s="745" t="s">
        <v>30</v>
      </c>
      <c r="H5" s="745" t="s">
        <v>31</v>
      </c>
      <c r="I5" s="745" t="s">
        <v>32</v>
      </c>
      <c r="J5" s="745" t="s">
        <v>33</v>
      </c>
      <c r="K5" s="745" t="s">
        <v>34</v>
      </c>
      <c r="L5" s="745" t="s">
        <v>35</v>
      </c>
      <c r="M5" s="745" t="s">
        <v>36</v>
      </c>
      <c r="N5" s="745" t="s">
        <v>37</v>
      </c>
      <c r="O5" s="745" t="s">
        <v>38</v>
      </c>
      <c r="P5" s="745" t="s">
        <v>39</v>
      </c>
      <c r="Q5" s="745" t="s">
        <v>40</v>
      </c>
      <c r="R5" s="745" t="s">
        <v>41</v>
      </c>
      <c r="S5" s="745" t="s">
        <v>301</v>
      </c>
      <c r="T5" s="745" t="s">
        <v>302</v>
      </c>
      <c r="U5" s="745" t="s">
        <v>42</v>
      </c>
      <c r="V5" s="745" t="s">
        <v>43</v>
      </c>
      <c r="W5" s="745" t="s">
        <v>44</v>
      </c>
      <c r="X5" s="745" t="s">
        <v>45</v>
      </c>
      <c r="Y5" s="745" t="s">
        <v>46</v>
      </c>
      <c r="Z5" s="745" t="s">
        <v>47</v>
      </c>
      <c r="AA5" s="745" t="s">
        <v>48</v>
      </c>
      <c r="AB5" s="745" t="s">
        <v>49</v>
      </c>
      <c r="AC5" s="745" t="s">
        <v>50</v>
      </c>
      <c r="AD5" s="745" t="s">
        <v>51</v>
      </c>
      <c r="AE5" s="745" t="s">
        <v>52</v>
      </c>
      <c r="AF5" s="745" t="s">
        <v>53</v>
      </c>
      <c r="AG5" s="745" t="s">
        <v>54</v>
      </c>
      <c r="AH5" s="745" t="s">
        <v>55</v>
      </c>
      <c r="AI5" s="745" t="s">
        <v>56</v>
      </c>
      <c r="AJ5" s="745" t="s">
        <v>57</v>
      </c>
      <c r="AK5" s="745" t="s">
        <v>58</v>
      </c>
      <c r="AL5" s="745" t="s">
        <v>59</v>
      </c>
      <c r="AM5" s="745" t="s">
        <v>61</v>
      </c>
      <c r="AN5" s="926" t="s">
        <v>303</v>
      </c>
      <c r="AO5" s="835" t="s">
        <v>307</v>
      </c>
    </row>
    <row r="6" spans="1:41" ht="60" x14ac:dyDescent="0.25">
      <c r="A6" s="632" t="s">
        <v>306</v>
      </c>
      <c r="B6" s="632" t="s">
        <v>304</v>
      </c>
      <c r="C6" s="633" t="s">
        <v>308</v>
      </c>
      <c r="D6" s="632" t="s">
        <v>305</v>
      </c>
      <c r="E6" s="632" t="s">
        <v>305</v>
      </c>
      <c r="F6" s="632" t="s">
        <v>305</v>
      </c>
      <c r="G6" s="632" t="s">
        <v>305</v>
      </c>
      <c r="H6" s="632" t="s">
        <v>305</v>
      </c>
      <c r="I6" s="632" t="s">
        <v>305</v>
      </c>
      <c r="J6" s="632" t="s">
        <v>305</v>
      </c>
      <c r="K6" s="632" t="s">
        <v>305</v>
      </c>
      <c r="L6" s="632" t="s">
        <v>305</v>
      </c>
      <c r="M6" s="632" t="s">
        <v>305</v>
      </c>
      <c r="N6" s="632" t="s">
        <v>305</v>
      </c>
      <c r="O6" s="632" t="s">
        <v>305</v>
      </c>
      <c r="P6" s="632" t="s">
        <v>305</v>
      </c>
      <c r="Q6" s="632" t="s">
        <v>305</v>
      </c>
      <c r="R6" s="632" t="s">
        <v>305</v>
      </c>
      <c r="S6" s="632" t="s">
        <v>305</v>
      </c>
      <c r="T6" s="632" t="s">
        <v>305</v>
      </c>
      <c r="U6" s="632" t="s">
        <v>305</v>
      </c>
      <c r="V6" s="632" t="s">
        <v>305</v>
      </c>
      <c r="W6" s="632" t="s">
        <v>305</v>
      </c>
      <c r="X6" s="632" t="s">
        <v>305</v>
      </c>
      <c r="Y6" s="632" t="s">
        <v>305</v>
      </c>
      <c r="Z6" s="632" t="s">
        <v>305</v>
      </c>
      <c r="AA6" s="632" t="s">
        <v>305</v>
      </c>
      <c r="AB6" s="632" t="s">
        <v>305</v>
      </c>
      <c r="AC6" s="632" t="s">
        <v>305</v>
      </c>
      <c r="AD6" s="632" t="s">
        <v>305</v>
      </c>
      <c r="AE6" s="632" t="s">
        <v>305</v>
      </c>
      <c r="AF6" s="632" t="s">
        <v>305</v>
      </c>
      <c r="AG6" s="632" t="s">
        <v>305</v>
      </c>
      <c r="AH6" s="632" t="s">
        <v>305</v>
      </c>
      <c r="AI6" s="632" t="s">
        <v>305</v>
      </c>
      <c r="AJ6" s="632" t="s">
        <v>305</v>
      </c>
      <c r="AK6" s="632" t="s">
        <v>305</v>
      </c>
      <c r="AL6" s="632" t="s">
        <v>305</v>
      </c>
      <c r="AM6" s="632" t="s">
        <v>305</v>
      </c>
      <c r="AN6" s="927" t="s">
        <v>305</v>
      </c>
      <c r="AO6" s="237"/>
    </row>
    <row r="7" spans="1:41" ht="30" x14ac:dyDescent="0.25">
      <c r="A7" s="633" t="s">
        <v>309</v>
      </c>
      <c r="B7" s="633" t="s">
        <v>310</v>
      </c>
      <c r="C7" s="633" t="s">
        <v>311</v>
      </c>
      <c r="D7" s="634">
        <v>0</v>
      </c>
      <c r="E7" s="9">
        <v>0.25</v>
      </c>
      <c r="F7" s="9">
        <v>1</v>
      </c>
      <c r="G7" s="9">
        <v>0</v>
      </c>
      <c r="H7" s="9">
        <v>0</v>
      </c>
      <c r="I7" s="9">
        <v>0.25</v>
      </c>
      <c r="J7" s="9">
        <v>0</v>
      </c>
      <c r="K7" s="9">
        <v>0</v>
      </c>
      <c r="L7" s="9">
        <v>0.5</v>
      </c>
      <c r="M7" s="9">
        <v>0</v>
      </c>
      <c r="N7" s="205">
        <v>0.5</v>
      </c>
      <c r="O7" s="9">
        <v>0</v>
      </c>
      <c r="P7" s="9">
        <v>1</v>
      </c>
      <c r="Q7" s="9">
        <v>0.5</v>
      </c>
      <c r="R7" s="9">
        <v>0</v>
      </c>
      <c r="S7" s="9">
        <v>0</v>
      </c>
      <c r="T7" s="9">
        <v>0</v>
      </c>
      <c r="U7" s="9">
        <v>0.25</v>
      </c>
      <c r="V7" s="9">
        <v>0.5</v>
      </c>
      <c r="W7" s="205" t="s">
        <v>1054</v>
      </c>
      <c r="X7" s="9">
        <v>0</v>
      </c>
      <c r="Y7" s="9">
        <v>0</v>
      </c>
      <c r="Z7" s="9">
        <v>0.25</v>
      </c>
      <c r="AA7" s="9">
        <v>0.25</v>
      </c>
      <c r="AB7" s="9">
        <v>0</v>
      </c>
      <c r="AC7" s="12">
        <v>0.5</v>
      </c>
      <c r="AD7" s="9">
        <v>0</v>
      </c>
      <c r="AE7" s="9">
        <v>0</v>
      </c>
      <c r="AF7" s="9">
        <v>0.25</v>
      </c>
      <c r="AG7" s="9">
        <v>0.5</v>
      </c>
      <c r="AH7" s="9">
        <v>0</v>
      </c>
      <c r="AI7" s="9">
        <v>0</v>
      </c>
      <c r="AJ7" s="9">
        <v>0</v>
      </c>
      <c r="AK7" s="9">
        <v>0</v>
      </c>
      <c r="AL7" s="628">
        <v>0</v>
      </c>
      <c r="AM7" s="9">
        <v>0</v>
      </c>
      <c r="AN7" s="588"/>
      <c r="AO7" s="237">
        <f>SUM(D7:AN7)</f>
        <v>6.5</v>
      </c>
    </row>
    <row r="8" spans="1:41" ht="30" x14ac:dyDescent="0.25">
      <c r="A8" s="633" t="s">
        <v>312</v>
      </c>
      <c r="B8" s="633" t="s">
        <v>313</v>
      </c>
      <c r="C8" s="633" t="s">
        <v>314</v>
      </c>
      <c r="D8" s="634">
        <v>0</v>
      </c>
      <c r="E8" s="9">
        <v>0.25</v>
      </c>
      <c r="F8" s="9">
        <v>0</v>
      </c>
      <c r="G8" s="9">
        <v>0</v>
      </c>
      <c r="H8" s="9">
        <v>0</v>
      </c>
      <c r="I8" s="9">
        <v>1</v>
      </c>
      <c r="J8" s="9">
        <v>1</v>
      </c>
      <c r="K8" s="9">
        <v>0</v>
      </c>
      <c r="L8" s="9">
        <v>0.5</v>
      </c>
      <c r="M8" s="9">
        <v>0</v>
      </c>
      <c r="N8" s="213">
        <v>1</v>
      </c>
      <c r="O8" s="9">
        <v>0</v>
      </c>
      <c r="P8" s="9">
        <v>2</v>
      </c>
      <c r="Q8" s="9">
        <v>1</v>
      </c>
      <c r="R8" s="9">
        <v>1</v>
      </c>
      <c r="S8" s="9">
        <v>0</v>
      </c>
      <c r="T8" s="9">
        <v>0</v>
      </c>
      <c r="U8" s="9">
        <v>1</v>
      </c>
      <c r="V8" s="9">
        <v>1</v>
      </c>
      <c r="W8" s="213">
        <v>0</v>
      </c>
      <c r="X8" s="9">
        <v>0</v>
      </c>
      <c r="Y8" s="9">
        <v>0</v>
      </c>
      <c r="Z8" s="9">
        <v>0.5</v>
      </c>
      <c r="AA8" s="9">
        <v>0</v>
      </c>
      <c r="AB8" s="9">
        <v>0.25</v>
      </c>
      <c r="AC8" s="12">
        <v>0.5</v>
      </c>
      <c r="AD8" s="9">
        <v>0</v>
      </c>
      <c r="AE8" s="9">
        <v>1</v>
      </c>
      <c r="AF8" s="9">
        <v>0</v>
      </c>
      <c r="AG8" s="9">
        <v>1</v>
      </c>
      <c r="AH8" s="9">
        <v>0</v>
      </c>
      <c r="AI8" s="9">
        <v>0</v>
      </c>
      <c r="AJ8" s="9">
        <v>0</v>
      </c>
      <c r="AK8" s="9">
        <v>0</v>
      </c>
      <c r="AL8" s="628">
        <v>0</v>
      </c>
      <c r="AM8" s="9">
        <v>0</v>
      </c>
      <c r="AN8" s="588"/>
      <c r="AO8" s="237">
        <f>SUM(D8:AN8)</f>
        <v>13</v>
      </c>
    </row>
    <row r="9" spans="1:41" x14ac:dyDescent="0.25">
      <c r="A9" s="631"/>
      <c r="AC9" s="215"/>
    </row>
    <row r="10" spans="1:41" ht="81.75" customHeight="1" x14ac:dyDescent="0.25">
      <c r="A10" s="1341" t="s">
        <v>1055</v>
      </c>
      <c r="B10" s="1273"/>
      <c r="C10" s="1273"/>
      <c r="D10" s="1273"/>
      <c r="E10" s="1273"/>
      <c r="AC10" s="635" t="s">
        <v>1056</v>
      </c>
      <c r="AE10" s="357" t="s">
        <v>1057</v>
      </c>
      <c r="AI10" s="636" t="s">
        <v>1058</v>
      </c>
      <c r="AJ10" s="189" t="s">
        <v>1056</v>
      </c>
    </row>
    <row r="11" spans="1:41" x14ac:dyDescent="0.25">
      <c r="A11" s="637"/>
    </row>
  </sheetData>
  <mergeCells count="4">
    <mergeCell ref="A4:C4"/>
    <mergeCell ref="A5:C5"/>
    <mergeCell ref="A10:E10"/>
    <mergeCell ref="A3:AO3"/>
  </mergeCells>
  <pageMargins left="0.70078740157480324" right="0.70078740157480324" top="0.75196850393700776" bottom="0.75196850393700776" header="0.3" footer="0.3"/>
  <pageSetup paperSize="9" scale="35" orientation="landscape" useFirstPageNumber="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U21"/>
  <sheetViews>
    <sheetView workbookViewId="0">
      <pane xSplit="3" ySplit="11" topLeftCell="D12" activePane="bottomRight" state="frozen"/>
      <selection activeCell="HN13" sqref="HN13"/>
      <selection pane="topRight"/>
      <selection pane="bottomLeft"/>
      <selection pane="bottomRight" activeCell="KT12" sqref="KT12:KT16"/>
    </sheetView>
  </sheetViews>
  <sheetFormatPr defaultRowHeight="15" x14ac:dyDescent="0.25"/>
  <cols>
    <col min="2" max="2" width="4.42578125" customWidth="1"/>
    <col min="3" max="3" width="59.7109375" customWidth="1"/>
    <col min="4" max="4" width="6.140625" customWidth="1"/>
    <col min="5" max="5" width="7.7109375" customWidth="1"/>
    <col min="6" max="6" width="5.140625" customWidth="1"/>
    <col min="7" max="7" width="7.7109375" customWidth="1"/>
    <col min="8" max="8" width="5.7109375" customWidth="1"/>
    <col min="9" max="9" width="7.7109375" customWidth="1"/>
    <col min="10" max="10" width="5.140625" bestFit="1" customWidth="1"/>
    <col min="11" max="11" width="7.7109375" customWidth="1"/>
    <col min="12" max="12" width="5.140625" bestFit="1" customWidth="1"/>
    <col min="13" max="13" width="7.7109375" customWidth="1"/>
    <col min="14" max="14" width="5.42578125" customWidth="1"/>
    <col min="15" max="15" width="7.7109375" customWidth="1"/>
    <col min="16" max="16" width="5.85546875" customWidth="1"/>
    <col min="17" max="17" width="7.7109375" customWidth="1"/>
    <col min="18" max="18" width="5.140625" bestFit="1" customWidth="1"/>
    <col min="19" max="19" width="7.7109375" customWidth="1"/>
    <col min="20" max="20" width="5.140625" bestFit="1" customWidth="1"/>
    <col min="21" max="21" width="7.7109375" customWidth="1"/>
    <col min="22" max="22" width="5.140625" bestFit="1" customWidth="1"/>
    <col min="23" max="23" width="7.7109375" customWidth="1"/>
    <col min="24" max="24" width="5.140625" bestFit="1" customWidth="1"/>
    <col min="25" max="25" width="7.7109375" customWidth="1"/>
    <col min="26" max="26" width="5.140625" bestFit="1" customWidth="1"/>
    <col min="27" max="27" width="7.7109375" customWidth="1"/>
    <col min="28" max="28" width="5.140625" bestFit="1" customWidth="1"/>
    <col min="29" max="29" width="7.7109375" customWidth="1"/>
    <col min="30" max="30" width="5.140625" bestFit="1" customWidth="1"/>
    <col min="31" max="57" width="7.7109375" customWidth="1"/>
    <col min="58" max="58" width="6.5703125" customWidth="1"/>
    <col min="59" max="59" width="7.7109375" customWidth="1"/>
    <col min="60" max="60" width="6.7109375" customWidth="1"/>
    <col min="61" max="75" width="7.7109375" customWidth="1"/>
    <col min="76" max="76" width="5.140625" bestFit="1" customWidth="1"/>
    <col min="77" max="77" width="7.7109375" customWidth="1"/>
    <col min="78" max="78" width="5.140625" bestFit="1" customWidth="1"/>
    <col min="79" max="79" width="7.7109375" customWidth="1"/>
    <col min="80" max="80" width="5.140625" bestFit="1" customWidth="1"/>
    <col min="81" max="81" width="7.7109375" customWidth="1"/>
    <col min="82" max="82" width="5.140625" bestFit="1" customWidth="1"/>
    <col min="83" max="83" width="7.7109375" customWidth="1"/>
    <col min="84" max="84" width="5.140625" bestFit="1" customWidth="1"/>
    <col min="85" max="85" width="7.7109375" customWidth="1"/>
    <col min="86" max="86" width="5.140625" bestFit="1" customWidth="1"/>
    <col min="87" max="87" width="7.7109375" customWidth="1"/>
    <col min="88" max="88" width="5.140625" bestFit="1" customWidth="1"/>
    <col min="89" max="89" width="7.7109375" customWidth="1"/>
    <col min="90" max="90" width="5.140625" bestFit="1" customWidth="1"/>
    <col min="91" max="91" width="7.7109375" customWidth="1"/>
    <col min="92" max="92" width="5.140625" bestFit="1" customWidth="1"/>
    <col min="93" max="93" width="7.7109375" customWidth="1"/>
    <col min="94" max="94" width="5.140625" bestFit="1" customWidth="1"/>
    <col min="95" max="95" width="7.7109375" customWidth="1"/>
    <col min="96" max="96" width="5.140625" bestFit="1" customWidth="1"/>
    <col min="97" max="97" width="7.7109375" customWidth="1"/>
    <col min="98" max="98" width="5.140625" bestFit="1" customWidth="1"/>
    <col min="99" max="99" width="7.7109375" customWidth="1"/>
    <col min="100" max="100" width="6" bestFit="1" customWidth="1"/>
    <col min="101" max="102" width="7.7109375" customWidth="1"/>
    <col min="103" max="103" width="10" customWidth="1"/>
    <col min="104" max="184" width="7.7109375" customWidth="1"/>
    <col min="185" max="185" width="10.28515625" customWidth="1"/>
    <col min="186" max="190" width="7.7109375" customWidth="1"/>
    <col min="191" max="191" width="5.5703125" customWidth="1"/>
    <col min="192" max="206" width="7.7109375" customWidth="1"/>
    <col min="207" max="207" width="9.28515625" customWidth="1"/>
    <col min="208" max="208" width="7.7109375" customWidth="1"/>
    <col min="209" max="209" width="9.85546875" customWidth="1"/>
    <col min="210" max="216" width="7.7109375" customWidth="1"/>
    <col min="217" max="217" width="7.7109375" hidden="1" customWidth="1"/>
    <col min="218" max="227" width="7.7109375" customWidth="1"/>
    <col min="228" max="228" width="5.140625" bestFit="1" customWidth="1"/>
    <col min="229" max="229" width="7.7109375" customWidth="1"/>
    <col min="230" max="230" width="5.140625" bestFit="1" customWidth="1"/>
    <col min="231" max="233" width="7.7109375" customWidth="1"/>
    <col min="234" max="234" width="5.140625" bestFit="1" customWidth="1"/>
    <col min="235" max="237" width="7.7109375" customWidth="1"/>
    <col min="238" max="238" width="5.140625" bestFit="1" customWidth="1"/>
    <col min="239" max="239" width="7.7109375" customWidth="1"/>
    <col min="240" max="240" width="7.85546875" customWidth="1"/>
    <col min="241" max="241" width="7.7109375" customWidth="1"/>
    <col min="242" max="242" width="5.140625" bestFit="1" customWidth="1"/>
    <col min="243" max="243" width="7.7109375" customWidth="1"/>
    <col min="244" max="244" width="5.140625" bestFit="1" customWidth="1"/>
    <col min="245" max="245" width="7.7109375" customWidth="1"/>
    <col min="246" max="246" width="5.140625" bestFit="1" customWidth="1"/>
    <col min="247" max="247" width="7.7109375" customWidth="1"/>
    <col min="248" max="248" width="5.140625" bestFit="1" customWidth="1"/>
    <col min="249" max="249" width="7.7109375" customWidth="1"/>
    <col min="250" max="250" width="5.140625" bestFit="1" customWidth="1"/>
    <col min="251" max="251" width="7.7109375" customWidth="1"/>
    <col min="252" max="252" width="5.140625" bestFit="1" customWidth="1"/>
    <col min="253" max="253" width="7.7109375" customWidth="1"/>
    <col min="254" max="254" width="5.140625" bestFit="1" customWidth="1"/>
    <col min="255" max="255" width="7.7109375" customWidth="1"/>
    <col min="256" max="256" width="5.140625" bestFit="1" customWidth="1"/>
    <col min="257" max="257" width="7.7109375" customWidth="1"/>
    <col min="258" max="258" width="8" customWidth="1"/>
    <col min="259" max="259" width="7.7109375" customWidth="1"/>
    <col min="260" max="260" width="5.140625" bestFit="1" customWidth="1"/>
    <col min="261" max="261" width="7.7109375" customWidth="1"/>
    <col min="262" max="262" width="5.140625" bestFit="1" customWidth="1"/>
    <col min="263" max="265" width="7.7109375" customWidth="1"/>
    <col min="266" max="266" width="5.140625" bestFit="1" customWidth="1"/>
    <col min="267" max="267" width="7.7109375" customWidth="1"/>
    <col min="268" max="268" width="5.140625" bestFit="1" customWidth="1"/>
    <col min="269" max="269" width="7.7109375" customWidth="1"/>
    <col min="270" max="270" width="5.140625" bestFit="1" customWidth="1"/>
    <col min="271" max="271" width="7.7109375" customWidth="1"/>
    <col min="272" max="272" width="5.140625" bestFit="1" customWidth="1"/>
    <col min="273" max="273" width="7.7109375" customWidth="1"/>
    <col min="274" max="274" width="5.140625" bestFit="1" customWidth="1"/>
    <col min="275" max="275" width="7.7109375" customWidth="1"/>
    <col min="276" max="276" width="5.140625" bestFit="1" customWidth="1"/>
    <col min="277" max="277" width="7.7109375" customWidth="1"/>
    <col min="278" max="278" width="5.140625" bestFit="1" customWidth="1"/>
    <col min="279" max="279" width="7.7109375" customWidth="1"/>
    <col min="280" max="280" width="5.140625" bestFit="1" customWidth="1"/>
    <col min="281" max="281" width="7.7109375" customWidth="1"/>
    <col min="282" max="282" width="5.140625" bestFit="1" customWidth="1"/>
    <col min="283" max="283" width="7.7109375" customWidth="1"/>
    <col min="284" max="284" width="5.140625" bestFit="1" customWidth="1"/>
    <col min="285" max="285" width="7.7109375" customWidth="1"/>
    <col min="286" max="286" width="5.140625" bestFit="1" customWidth="1"/>
    <col min="287" max="287" width="7.7109375" customWidth="1"/>
    <col min="288" max="288" width="5.140625" bestFit="1" customWidth="1"/>
    <col min="289" max="289" width="7.7109375" customWidth="1"/>
    <col min="290" max="290" width="5.140625" bestFit="1" customWidth="1"/>
    <col min="291" max="291" width="7.7109375" customWidth="1"/>
    <col min="292" max="299" width="0" hidden="1" customWidth="1"/>
    <col min="300" max="300" width="8.85546875" bestFit="1" customWidth="1"/>
    <col min="301" max="301" width="8.28515625" customWidth="1"/>
    <col min="302" max="302" width="5.140625" bestFit="1" customWidth="1"/>
    <col min="303" max="303" width="8.28515625" customWidth="1"/>
    <col min="304" max="304" width="6" bestFit="1" customWidth="1"/>
    <col min="305" max="305" width="8.28515625" customWidth="1"/>
    <col min="306" max="306" width="5.140625" bestFit="1" customWidth="1"/>
    <col min="307" max="307" width="8.28515625" customWidth="1"/>
  </cols>
  <sheetData>
    <row r="2" spans="1:307" x14ac:dyDescent="0.25">
      <c r="B2" s="290" t="s">
        <v>1059</v>
      </c>
    </row>
    <row r="3" spans="1:307" ht="77.25" customHeight="1" x14ac:dyDescent="0.25">
      <c r="A3" s="1359" t="s">
        <v>1060</v>
      </c>
      <c r="B3" s="1359"/>
      <c r="C3" s="1359"/>
      <c r="D3" s="638"/>
      <c r="E3" s="638"/>
      <c r="F3" s="638"/>
      <c r="G3" s="638"/>
      <c r="H3" s="638"/>
      <c r="I3" s="638"/>
      <c r="J3" s="638"/>
      <c r="K3" s="638"/>
      <c r="L3" s="638"/>
      <c r="M3" s="638"/>
      <c r="N3" s="638"/>
      <c r="O3" s="638"/>
      <c r="P3" s="638"/>
      <c r="Q3" s="638"/>
      <c r="R3" s="638"/>
      <c r="S3" s="638"/>
      <c r="T3" s="638"/>
      <c r="U3" s="638"/>
      <c r="V3" s="638"/>
      <c r="W3" s="638"/>
      <c r="X3" s="638"/>
      <c r="Y3" s="638"/>
      <c r="Z3" s="638"/>
      <c r="AA3" s="638"/>
      <c r="AB3" s="638"/>
      <c r="AC3" s="638"/>
      <c r="AD3" s="638"/>
      <c r="AE3" s="638"/>
      <c r="AF3" s="638"/>
      <c r="AG3" s="638"/>
      <c r="AH3" s="638"/>
      <c r="AI3" s="638"/>
      <c r="AJ3" s="638"/>
      <c r="AK3" s="638"/>
      <c r="AL3" s="638"/>
      <c r="AM3" s="638"/>
      <c r="AN3" s="638"/>
      <c r="AO3" s="638"/>
      <c r="AP3" s="638"/>
      <c r="AQ3" s="638"/>
      <c r="AR3" s="638"/>
      <c r="AS3" s="638"/>
      <c r="AT3" s="638"/>
      <c r="AU3" s="638"/>
      <c r="AV3" s="638"/>
      <c r="AW3" s="638"/>
      <c r="AX3" s="638"/>
      <c r="AY3" s="638"/>
      <c r="AZ3" s="638"/>
      <c r="BA3" s="638"/>
      <c r="BB3" s="638"/>
      <c r="BC3" s="638"/>
      <c r="BD3" s="638"/>
      <c r="BE3" s="638"/>
      <c r="BF3" s="638"/>
      <c r="BG3" s="638"/>
      <c r="BH3" s="638"/>
      <c r="BI3" s="638"/>
      <c r="BJ3" s="638"/>
      <c r="BK3" s="638"/>
      <c r="BL3" s="638"/>
      <c r="BM3" s="638"/>
      <c r="BN3" s="638"/>
      <c r="BO3" s="638"/>
      <c r="BP3" s="638"/>
      <c r="BQ3" s="638"/>
      <c r="BR3" s="638"/>
      <c r="BS3" s="638"/>
      <c r="BT3" s="638"/>
      <c r="BU3" s="638"/>
      <c r="BV3" s="638"/>
      <c r="BW3" s="638"/>
      <c r="BX3" s="638"/>
      <c r="BY3" s="638"/>
      <c r="BZ3" s="638"/>
      <c r="CA3" s="638"/>
      <c r="CB3" s="638"/>
      <c r="CC3" s="638"/>
      <c r="CD3" s="638"/>
      <c r="CE3" s="638"/>
      <c r="CF3" s="638"/>
      <c r="CG3" s="638"/>
      <c r="CH3" s="638"/>
      <c r="CI3" s="638"/>
      <c r="CJ3" s="638"/>
      <c r="CK3" s="638"/>
      <c r="CL3" s="638"/>
      <c r="CM3" s="638"/>
      <c r="CN3" s="638"/>
      <c r="CO3" s="638"/>
      <c r="CP3" s="638"/>
      <c r="CQ3" s="638"/>
      <c r="CR3" s="638"/>
      <c r="CS3" s="638"/>
      <c r="CT3" s="638"/>
      <c r="CU3" s="638"/>
      <c r="CV3" s="638"/>
      <c r="CW3" s="638"/>
      <c r="CX3" s="638"/>
      <c r="CY3" s="638"/>
      <c r="CZ3" s="638"/>
      <c r="DA3" s="638"/>
      <c r="DB3" s="638"/>
      <c r="DC3" s="638"/>
      <c r="DD3" s="638"/>
      <c r="DE3" s="638"/>
      <c r="DF3" s="638"/>
      <c r="DG3" s="638"/>
      <c r="DH3" s="638"/>
      <c r="DI3" s="638"/>
      <c r="DJ3" s="638"/>
      <c r="DK3" s="638"/>
      <c r="DL3" s="638"/>
      <c r="DM3" s="638"/>
      <c r="DN3" s="638"/>
      <c r="DO3" s="638"/>
      <c r="DP3" s="638"/>
      <c r="DQ3" s="638"/>
      <c r="DR3" s="638"/>
      <c r="DS3" s="638"/>
      <c r="DT3" s="638"/>
      <c r="DU3" s="638"/>
      <c r="DV3" s="638"/>
      <c r="DW3" s="638"/>
      <c r="DX3" s="638"/>
      <c r="DY3" s="638"/>
      <c r="DZ3" s="638"/>
      <c r="EA3" s="638"/>
      <c r="EB3" s="638"/>
      <c r="EC3" s="638"/>
      <c r="ED3" s="638"/>
      <c r="EE3" s="638"/>
      <c r="EF3" s="638"/>
      <c r="EG3" s="638"/>
      <c r="EH3" s="638"/>
      <c r="EI3" s="638"/>
      <c r="EJ3" s="638"/>
      <c r="EK3" s="638"/>
      <c r="EL3" s="638"/>
      <c r="EM3" s="638"/>
      <c r="EN3" s="638"/>
      <c r="EO3" s="638"/>
      <c r="EP3" s="638"/>
      <c r="EQ3" s="638"/>
      <c r="ER3" s="638"/>
      <c r="ES3" s="638"/>
      <c r="ET3" s="638"/>
      <c r="EU3" s="638"/>
      <c r="EV3" s="638"/>
      <c r="EW3" s="638"/>
      <c r="EX3" s="638"/>
      <c r="EY3" s="638"/>
      <c r="EZ3" s="638"/>
      <c r="FA3" s="638"/>
      <c r="FB3" s="638"/>
      <c r="FC3" s="638"/>
      <c r="FD3" s="638"/>
      <c r="FE3" s="638"/>
      <c r="FF3" s="638"/>
      <c r="FG3" s="638"/>
      <c r="FH3" s="638"/>
      <c r="FI3" s="638"/>
      <c r="FJ3" s="638"/>
      <c r="FK3" s="638"/>
      <c r="FL3" s="638"/>
      <c r="FM3" s="638"/>
      <c r="FN3" s="638"/>
      <c r="FO3" s="638"/>
      <c r="FP3" s="638"/>
      <c r="FQ3" s="638"/>
      <c r="FR3" s="638"/>
      <c r="FS3" s="638"/>
      <c r="FT3" s="638"/>
      <c r="FU3" s="638"/>
      <c r="FV3" s="638"/>
      <c r="FW3" s="638"/>
      <c r="FX3" s="638"/>
      <c r="FY3" s="638"/>
      <c r="FZ3" s="638"/>
      <c r="GA3" s="638"/>
      <c r="GB3" s="638"/>
      <c r="GC3" s="638"/>
      <c r="GD3" s="638"/>
      <c r="GE3" s="638"/>
      <c r="GF3" s="638"/>
      <c r="GG3" s="638"/>
      <c r="GH3" s="638"/>
      <c r="GI3" s="638"/>
      <c r="GJ3" s="638"/>
      <c r="GK3" s="638"/>
      <c r="GL3" s="638"/>
      <c r="GM3" s="638"/>
      <c r="GN3" s="638"/>
      <c r="GO3" s="638"/>
      <c r="GP3" s="638"/>
      <c r="GQ3" s="638"/>
      <c r="GR3" s="638"/>
      <c r="GS3" s="638"/>
      <c r="GT3" s="638"/>
      <c r="GU3" s="638"/>
      <c r="GV3" s="638"/>
      <c r="GW3" s="638"/>
      <c r="GX3" s="638"/>
      <c r="GY3" s="638"/>
      <c r="GZ3" s="638"/>
      <c r="HA3" s="638"/>
      <c r="HB3" s="638"/>
      <c r="HC3" s="638"/>
      <c r="HD3" s="638"/>
      <c r="HE3" s="638"/>
      <c r="HF3" s="638"/>
      <c r="HG3" s="638"/>
      <c r="HH3" s="638"/>
      <c r="HI3" s="638"/>
      <c r="HJ3" s="638"/>
      <c r="HK3" s="638"/>
      <c r="HL3" s="638"/>
      <c r="HM3" s="638"/>
      <c r="HN3" s="638"/>
      <c r="HO3" s="638"/>
      <c r="HP3" s="638"/>
      <c r="HQ3" s="638"/>
      <c r="HR3" s="638"/>
      <c r="HS3" s="638"/>
      <c r="HT3" s="638"/>
      <c r="HU3" s="638"/>
      <c r="HV3" s="638"/>
      <c r="HW3" s="638"/>
      <c r="HX3" s="638"/>
      <c r="HY3" s="638"/>
      <c r="HZ3" s="638"/>
      <c r="IA3" s="638"/>
      <c r="IB3" s="638"/>
      <c r="IC3" s="638"/>
      <c r="ID3" s="638"/>
      <c r="IE3" s="638"/>
      <c r="IF3" s="638"/>
      <c r="IG3" s="638"/>
      <c r="IH3" s="638"/>
      <c r="II3" s="638"/>
      <c r="IJ3" s="638"/>
      <c r="IK3" s="638"/>
      <c r="IL3" s="638"/>
      <c r="IM3" s="638"/>
      <c r="IN3" s="638"/>
      <c r="IO3" s="638"/>
      <c r="IP3" s="638"/>
      <c r="IQ3" s="638"/>
      <c r="IR3" s="638"/>
      <c r="IS3" s="638"/>
      <c r="IT3" s="638"/>
      <c r="IU3" s="638"/>
      <c r="IV3" s="638"/>
      <c r="IW3" s="638"/>
      <c r="IX3" s="638"/>
      <c r="IY3" s="638"/>
      <c r="IZ3" s="638"/>
      <c r="JA3" s="638"/>
      <c r="JB3" s="638"/>
      <c r="JC3" s="638"/>
      <c r="JD3" s="638"/>
      <c r="JE3" s="638"/>
      <c r="JF3" s="638"/>
      <c r="JG3" s="638"/>
      <c r="JH3" s="638"/>
      <c r="JI3" s="638"/>
      <c r="JJ3" s="638"/>
      <c r="JK3" s="638"/>
      <c r="JL3" s="638"/>
      <c r="JM3" s="638"/>
      <c r="JN3" s="638"/>
      <c r="JO3" s="638"/>
      <c r="JP3" s="638"/>
      <c r="JQ3" s="638"/>
      <c r="JR3" s="638"/>
      <c r="JS3" s="638"/>
      <c r="JT3" s="638"/>
      <c r="JU3" s="638"/>
      <c r="JV3" s="638"/>
      <c r="JW3" s="638"/>
      <c r="JX3" s="638"/>
      <c r="JY3" s="638"/>
      <c r="JZ3" s="638"/>
      <c r="KA3" s="638"/>
      <c r="KB3" s="638"/>
      <c r="KC3" s="638"/>
      <c r="KD3" s="638"/>
      <c r="KE3" s="638"/>
    </row>
    <row r="4" spans="1:307" x14ac:dyDescent="0.25">
      <c r="A4" s="1359"/>
      <c r="B4" s="1359"/>
      <c r="C4" s="1359"/>
    </row>
    <row r="5" spans="1:307" x14ac:dyDescent="0.25">
      <c r="A5" s="1359"/>
      <c r="B5" s="1359"/>
      <c r="C5" s="1359"/>
    </row>
    <row r="8" spans="1:307" s="53" customFormat="1" ht="15.75" x14ac:dyDescent="0.25">
      <c r="B8" s="1360" t="s">
        <v>62</v>
      </c>
      <c r="C8" s="1360" t="s">
        <v>1061</v>
      </c>
      <c r="D8" s="1351" t="s">
        <v>27</v>
      </c>
      <c r="E8" s="1351"/>
      <c r="F8" s="1351"/>
      <c r="G8" s="1351"/>
      <c r="H8" s="1351"/>
      <c r="I8" s="1351"/>
      <c r="J8" s="1351"/>
      <c r="K8" s="1351"/>
      <c r="L8" s="1351" t="s">
        <v>28</v>
      </c>
      <c r="M8" s="1351"/>
      <c r="N8" s="1351"/>
      <c r="O8" s="1351"/>
      <c r="P8" s="1351"/>
      <c r="Q8" s="1351"/>
      <c r="R8" s="1351"/>
      <c r="S8" s="1351"/>
      <c r="T8" s="1351" t="s">
        <v>29</v>
      </c>
      <c r="U8" s="1351"/>
      <c r="V8" s="1351"/>
      <c r="W8" s="1351"/>
      <c r="X8" s="1351"/>
      <c r="Y8" s="1351"/>
      <c r="Z8" s="1351"/>
      <c r="AA8" s="1351"/>
      <c r="AB8" s="1361" t="s">
        <v>30</v>
      </c>
      <c r="AC8" s="1361"/>
      <c r="AD8" s="1361"/>
      <c r="AE8" s="1361"/>
      <c r="AF8" s="1361"/>
      <c r="AG8" s="1361"/>
      <c r="AH8" s="1361"/>
      <c r="AI8" s="1361"/>
      <c r="AJ8" s="1351" t="s">
        <v>31</v>
      </c>
      <c r="AK8" s="1351"/>
      <c r="AL8" s="1351"/>
      <c r="AM8" s="1351"/>
      <c r="AN8" s="1351"/>
      <c r="AO8" s="1351"/>
      <c r="AP8" s="1351"/>
      <c r="AQ8" s="1351"/>
      <c r="AR8" s="1361" t="s">
        <v>32</v>
      </c>
      <c r="AS8" s="1361"/>
      <c r="AT8" s="1361"/>
      <c r="AU8" s="1361"/>
      <c r="AV8" s="1361"/>
      <c r="AW8" s="1361"/>
      <c r="AX8" s="1361"/>
      <c r="AY8" s="1361"/>
      <c r="AZ8" s="1351" t="s">
        <v>33</v>
      </c>
      <c r="BA8" s="1351"/>
      <c r="BB8" s="1351"/>
      <c r="BC8" s="1351"/>
      <c r="BD8" s="1351"/>
      <c r="BE8" s="1351"/>
      <c r="BF8" s="1351"/>
      <c r="BG8" s="1351"/>
      <c r="BH8" s="1351" t="s">
        <v>34</v>
      </c>
      <c r="BI8" s="1351"/>
      <c r="BJ8" s="1351"/>
      <c r="BK8" s="1351"/>
      <c r="BL8" s="1351"/>
      <c r="BM8" s="1351"/>
      <c r="BN8" s="1351"/>
      <c r="BO8" s="1351"/>
      <c r="BP8" s="1351" t="s">
        <v>35</v>
      </c>
      <c r="BQ8" s="1351"/>
      <c r="BR8" s="1351"/>
      <c r="BS8" s="1351"/>
      <c r="BT8" s="1351"/>
      <c r="BU8" s="1351"/>
      <c r="BV8" s="1351"/>
      <c r="BW8" s="1351"/>
      <c r="BX8" s="1351" t="s">
        <v>36</v>
      </c>
      <c r="BY8" s="1351"/>
      <c r="BZ8" s="1351"/>
      <c r="CA8" s="1351"/>
      <c r="CB8" s="1351"/>
      <c r="CC8" s="1351"/>
      <c r="CD8" s="1351"/>
      <c r="CE8" s="1351"/>
      <c r="CF8" s="1351" t="s">
        <v>37</v>
      </c>
      <c r="CG8" s="1351"/>
      <c r="CH8" s="1351"/>
      <c r="CI8" s="1351"/>
      <c r="CJ8" s="1351"/>
      <c r="CK8" s="1351"/>
      <c r="CL8" s="1351"/>
      <c r="CM8" s="1351"/>
      <c r="CN8" s="1351" t="s">
        <v>38</v>
      </c>
      <c r="CO8" s="1351"/>
      <c r="CP8" s="1351"/>
      <c r="CQ8" s="1351"/>
      <c r="CR8" s="1351"/>
      <c r="CS8" s="1351"/>
      <c r="CT8" s="1351"/>
      <c r="CU8" s="1351"/>
      <c r="CV8" s="1351" t="s">
        <v>39</v>
      </c>
      <c r="CW8" s="1351"/>
      <c r="CX8" s="1351"/>
      <c r="CY8" s="1351"/>
      <c r="CZ8" s="1351"/>
      <c r="DA8" s="1351"/>
      <c r="DB8" s="1351"/>
      <c r="DC8" s="1351"/>
      <c r="DD8" s="1351" t="s">
        <v>40</v>
      </c>
      <c r="DE8" s="1351"/>
      <c r="DF8" s="1351"/>
      <c r="DG8" s="1351"/>
      <c r="DH8" s="1351"/>
      <c r="DI8" s="1351"/>
      <c r="DJ8" s="1351"/>
      <c r="DK8" s="1351"/>
      <c r="DL8" s="1351" t="s">
        <v>1062</v>
      </c>
      <c r="DM8" s="1351"/>
      <c r="DN8" s="1351"/>
      <c r="DO8" s="1351"/>
      <c r="DP8" s="1351"/>
      <c r="DQ8" s="1351"/>
      <c r="DR8" s="1351"/>
      <c r="DS8" s="1351"/>
      <c r="DT8" s="1351" t="s">
        <v>301</v>
      </c>
      <c r="DU8" s="1351"/>
      <c r="DV8" s="1351"/>
      <c r="DW8" s="1351"/>
      <c r="DX8" s="1351"/>
      <c r="DY8" s="1351"/>
      <c r="DZ8" s="1351"/>
      <c r="EA8" s="1351"/>
      <c r="EB8" s="1351" t="s">
        <v>42</v>
      </c>
      <c r="EC8" s="1351"/>
      <c r="ED8" s="1351"/>
      <c r="EE8" s="1351"/>
      <c r="EF8" s="1351"/>
      <c r="EG8" s="1351"/>
      <c r="EH8" s="1351"/>
      <c r="EI8" s="1351"/>
      <c r="EJ8" s="1351" t="s">
        <v>1063</v>
      </c>
      <c r="EK8" s="1351"/>
      <c r="EL8" s="1351"/>
      <c r="EM8" s="1351"/>
      <c r="EN8" s="1351"/>
      <c r="EO8" s="1351"/>
      <c r="EP8" s="1351"/>
      <c r="EQ8" s="1351"/>
      <c r="ER8" s="1351" t="s">
        <v>43</v>
      </c>
      <c r="ES8" s="1351"/>
      <c r="ET8" s="1351"/>
      <c r="EU8" s="1351"/>
      <c r="EV8" s="1351"/>
      <c r="EW8" s="1351"/>
      <c r="EX8" s="1351"/>
      <c r="EY8" s="1351"/>
      <c r="EZ8" s="1351" t="s">
        <v>44</v>
      </c>
      <c r="FA8" s="1351"/>
      <c r="FB8" s="1351"/>
      <c r="FC8" s="1351"/>
      <c r="FD8" s="1351"/>
      <c r="FE8" s="1351"/>
      <c r="FF8" s="1351"/>
      <c r="FG8" s="1351"/>
      <c r="FH8" s="1357" t="s">
        <v>45</v>
      </c>
      <c r="FI8" s="1357"/>
      <c r="FJ8" s="1357"/>
      <c r="FK8" s="1357"/>
      <c r="FL8" s="1357"/>
      <c r="FM8" s="1357"/>
      <c r="FN8" s="1357"/>
      <c r="FO8" s="1357"/>
      <c r="FP8" s="1357" t="s">
        <v>46</v>
      </c>
      <c r="FQ8" s="1357"/>
      <c r="FR8" s="1357"/>
      <c r="FS8" s="1357"/>
      <c r="FT8" s="1357"/>
      <c r="FU8" s="1357"/>
      <c r="FV8" s="1357"/>
      <c r="FW8" s="1357"/>
      <c r="FX8" s="1351" t="s">
        <v>47</v>
      </c>
      <c r="FY8" s="1351"/>
      <c r="FZ8" s="1351"/>
      <c r="GA8" s="1351"/>
      <c r="GB8" s="1351"/>
      <c r="GC8" s="1351"/>
      <c r="GD8" s="1351"/>
      <c r="GE8" s="1351"/>
      <c r="GF8" s="1357" t="s">
        <v>48</v>
      </c>
      <c r="GG8" s="1357"/>
      <c r="GH8" s="1357"/>
      <c r="GI8" s="1357"/>
      <c r="GJ8" s="1357"/>
      <c r="GK8" s="1357"/>
      <c r="GL8" s="1357"/>
      <c r="GM8" s="1357"/>
      <c r="GN8" s="1351" t="s">
        <v>49</v>
      </c>
      <c r="GO8" s="1351"/>
      <c r="GP8" s="1351"/>
      <c r="GQ8" s="1351"/>
      <c r="GR8" s="1351"/>
      <c r="GS8" s="1351"/>
      <c r="GT8" s="1351"/>
      <c r="GU8" s="1351"/>
      <c r="GV8" s="1351" t="s">
        <v>50</v>
      </c>
      <c r="GW8" s="1351"/>
      <c r="GX8" s="1351"/>
      <c r="GY8" s="1351"/>
      <c r="GZ8" s="1351"/>
      <c r="HA8" s="1351"/>
      <c r="HB8" s="1351"/>
      <c r="HC8" s="1351"/>
      <c r="HD8" s="1358" t="s">
        <v>51</v>
      </c>
      <c r="HE8" s="1358"/>
      <c r="HF8" s="1358"/>
      <c r="HG8" s="1358"/>
      <c r="HH8" s="1358"/>
      <c r="HI8" s="1358"/>
      <c r="HJ8" s="1358"/>
      <c r="HK8" s="1358"/>
      <c r="HL8" s="1351" t="s">
        <v>52</v>
      </c>
      <c r="HM8" s="1351"/>
      <c r="HN8" s="1351"/>
      <c r="HO8" s="1351"/>
      <c r="HP8" s="1351"/>
      <c r="HQ8" s="1351"/>
      <c r="HR8" s="1351"/>
      <c r="HS8" s="1351"/>
      <c r="HT8" s="1351" t="s">
        <v>53</v>
      </c>
      <c r="HU8" s="1351"/>
      <c r="HV8" s="1351"/>
      <c r="HW8" s="1351"/>
      <c r="HX8" s="1351"/>
      <c r="HY8" s="1351"/>
      <c r="HZ8" s="1351"/>
      <c r="IA8" s="1351"/>
      <c r="IB8" s="1351" t="s">
        <v>54</v>
      </c>
      <c r="IC8" s="1351"/>
      <c r="ID8" s="1351"/>
      <c r="IE8" s="1351"/>
      <c r="IF8" s="1351"/>
      <c r="IG8" s="1351"/>
      <c r="IH8" s="1351"/>
      <c r="II8" s="1351"/>
      <c r="IJ8" s="1351" t="s">
        <v>55</v>
      </c>
      <c r="IK8" s="1351"/>
      <c r="IL8" s="1351"/>
      <c r="IM8" s="1351"/>
      <c r="IN8" s="1351"/>
      <c r="IO8" s="1351"/>
      <c r="IP8" s="1351"/>
      <c r="IQ8" s="1351"/>
      <c r="IR8" s="1351" t="s">
        <v>56</v>
      </c>
      <c r="IS8" s="1351"/>
      <c r="IT8" s="1351"/>
      <c r="IU8" s="1351"/>
      <c r="IV8" s="1351"/>
      <c r="IW8" s="1351"/>
      <c r="IX8" s="1351"/>
      <c r="IY8" s="1351"/>
      <c r="IZ8" s="1351" t="s">
        <v>57</v>
      </c>
      <c r="JA8" s="1351"/>
      <c r="JB8" s="1351"/>
      <c r="JC8" s="1351"/>
      <c r="JD8" s="1351"/>
      <c r="JE8" s="1351"/>
      <c r="JF8" s="1351"/>
      <c r="JG8" s="1351"/>
      <c r="JH8" s="1351" t="s">
        <v>58</v>
      </c>
      <c r="JI8" s="1351"/>
      <c r="JJ8" s="1351"/>
      <c r="JK8" s="1351"/>
      <c r="JL8" s="1351"/>
      <c r="JM8" s="1351"/>
      <c r="JN8" s="1351"/>
      <c r="JO8" s="1351"/>
      <c r="JP8" s="1351" t="s">
        <v>59</v>
      </c>
      <c r="JQ8" s="1351"/>
      <c r="JR8" s="1351"/>
      <c r="JS8" s="1351"/>
      <c r="JT8" s="1351"/>
      <c r="JU8" s="1351"/>
      <c r="JV8" s="1351"/>
      <c r="JW8" s="1351"/>
      <c r="JX8" s="1351" t="s">
        <v>61</v>
      </c>
      <c r="JY8" s="1351"/>
      <c r="JZ8" s="1351"/>
      <c r="KA8" s="1351"/>
      <c r="KB8" s="1351"/>
      <c r="KC8" s="1351"/>
      <c r="KD8" s="1351"/>
      <c r="KE8" s="1351"/>
      <c r="KF8" s="1352" t="s">
        <v>303</v>
      </c>
      <c r="KG8" s="1352" t="s">
        <v>303</v>
      </c>
      <c r="KH8" s="1352" t="s">
        <v>303</v>
      </c>
      <c r="KI8" s="1352" t="s">
        <v>303</v>
      </c>
      <c r="KJ8" s="1352" t="s">
        <v>303</v>
      </c>
      <c r="KK8" s="1352" t="s">
        <v>303</v>
      </c>
      <c r="KL8" s="1352" t="s">
        <v>303</v>
      </c>
      <c r="KM8" s="1352" t="s">
        <v>303</v>
      </c>
      <c r="KN8" s="1353" t="s">
        <v>337</v>
      </c>
      <c r="KO8" s="1354"/>
      <c r="KP8" s="1354"/>
      <c r="KQ8" s="1354"/>
      <c r="KR8" s="1354"/>
      <c r="KS8" s="1354"/>
      <c r="KT8" s="1354"/>
      <c r="KU8" s="1355"/>
    </row>
    <row r="9" spans="1:307" x14ac:dyDescent="0.25">
      <c r="B9" s="1360"/>
      <c r="C9" s="1360"/>
      <c r="D9" s="1344" t="s">
        <v>1064</v>
      </c>
      <c r="E9" s="1344"/>
      <c r="F9" s="1344"/>
      <c r="G9" s="1344"/>
      <c r="H9" s="1344"/>
      <c r="I9" s="1344"/>
      <c r="J9" s="1344"/>
      <c r="K9" s="1344"/>
      <c r="L9" s="1344" t="s">
        <v>1064</v>
      </c>
      <c r="M9" s="1344"/>
      <c r="N9" s="1344"/>
      <c r="O9" s="1344"/>
      <c r="P9" s="1344"/>
      <c r="Q9" s="1344"/>
      <c r="R9" s="1344"/>
      <c r="S9" s="1344"/>
      <c r="T9" s="1347" t="s">
        <v>1064</v>
      </c>
      <c r="U9" s="1347"/>
      <c r="V9" s="1347"/>
      <c r="W9" s="1347"/>
      <c r="X9" s="1347"/>
      <c r="Y9" s="1347"/>
      <c r="Z9" s="1347"/>
      <c r="AA9" s="1347"/>
      <c r="AB9" s="1344" t="s">
        <v>1064</v>
      </c>
      <c r="AC9" s="1344"/>
      <c r="AD9" s="1344"/>
      <c r="AE9" s="1344"/>
      <c r="AF9" s="1344"/>
      <c r="AG9" s="1344"/>
      <c r="AH9" s="1344"/>
      <c r="AI9" s="1344"/>
      <c r="AJ9" s="1344" t="s">
        <v>1064</v>
      </c>
      <c r="AK9" s="1344"/>
      <c r="AL9" s="1344"/>
      <c r="AM9" s="1344"/>
      <c r="AN9" s="1344"/>
      <c r="AO9" s="1344"/>
      <c r="AP9" s="1344"/>
      <c r="AQ9" s="1344"/>
      <c r="AR9" s="1344" t="s">
        <v>1064</v>
      </c>
      <c r="AS9" s="1344"/>
      <c r="AT9" s="1344"/>
      <c r="AU9" s="1344"/>
      <c r="AV9" s="1344"/>
      <c r="AW9" s="1344"/>
      <c r="AX9" s="1344"/>
      <c r="AY9" s="1344"/>
      <c r="AZ9" s="1347" t="s">
        <v>1064</v>
      </c>
      <c r="BA9" s="1347"/>
      <c r="BB9" s="1347"/>
      <c r="BC9" s="1347"/>
      <c r="BD9" s="1347"/>
      <c r="BE9" s="1347"/>
      <c r="BF9" s="1347"/>
      <c r="BG9" s="1347"/>
      <c r="BH9" s="1344" t="s">
        <v>1064</v>
      </c>
      <c r="BI9" s="1344"/>
      <c r="BJ9" s="1344"/>
      <c r="BK9" s="1344"/>
      <c r="BL9" s="1344"/>
      <c r="BM9" s="1344"/>
      <c r="BN9" s="1344"/>
      <c r="BO9" s="1344"/>
      <c r="BP9" s="1344" t="s">
        <v>1064</v>
      </c>
      <c r="BQ9" s="1344"/>
      <c r="BR9" s="1344"/>
      <c r="BS9" s="1344"/>
      <c r="BT9" s="1344"/>
      <c r="BU9" s="1344"/>
      <c r="BV9" s="1344"/>
      <c r="BW9" s="1344"/>
      <c r="BX9" s="1344" t="s">
        <v>1064</v>
      </c>
      <c r="BY9" s="1344"/>
      <c r="BZ9" s="1344"/>
      <c r="CA9" s="1344"/>
      <c r="CB9" s="1344"/>
      <c r="CC9" s="1344"/>
      <c r="CD9" s="1344"/>
      <c r="CE9" s="1344"/>
      <c r="CF9" s="1344" t="s">
        <v>1064</v>
      </c>
      <c r="CG9" s="1344"/>
      <c r="CH9" s="1344"/>
      <c r="CI9" s="1344"/>
      <c r="CJ9" s="1344"/>
      <c r="CK9" s="1344"/>
      <c r="CL9" s="1344"/>
      <c r="CM9" s="1344"/>
      <c r="CN9" s="1344" t="s">
        <v>1064</v>
      </c>
      <c r="CO9" s="1344"/>
      <c r="CP9" s="1344"/>
      <c r="CQ9" s="1344"/>
      <c r="CR9" s="1344"/>
      <c r="CS9" s="1344"/>
      <c r="CT9" s="1344"/>
      <c r="CU9" s="1344"/>
      <c r="CV9" s="1344" t="s">
        <v>1064</v>
      </c>
      <c r="CW9" s="1344"/>
      <c r="CX9" s="1344"/>
      <c r="CY9" s="1344"/>
      <c r="CZ9" s="1344"/>
      <c r="DA9" s="1344"/>
      <c r="DB9" s="1344"/>
      <c r="DC9" s="1344"/>
      <c r="DD9" s="1344" t="s">
        <v>1064</v>
      </c>
      <c r="DE9" s="1344"/>
      <c r="DF9" s="1344"/>
      <c r="DG9" s="1344"/>
      <c r="DH9" s="1344"/>
      <c r="DI9" s="1344"/>
      <c r="DJ9" s="1344"/>
      <c r="DK9" s="1344"/>
      <c r="DL9" s="1344" t="s">
        <v>1064</v>
      </c>
      <c r="DM9" s="1344"/>
      <c r="DN9" s="1344"/>
      <c r="DO9" s="1344"/>
      <c r="DP9" s="1344"/>
      <c r="DQ9" s="1344"/>
      <c r="DR9" s="1344"/>
      <c r="DS9" s="1344"/>
      <c r="DT9" s="1344" t="s">
        <v>1064</v>
      </c>
      <c r="DU9" s="1344"/>
      <c r="DV9" s="1344"/>
      <c r="DW9" s="1344"/>
      <c r="DX9" s="1344"/>
      <c r="DY9" s="1344"/>
      <c r="DZ9" s="1344"/>
      <c r="EA9" s="1344"/>
      <c r="EB9" s="1344" t="s">
        <v>1064</v>
      </c>
      <c r="EC9" s="1344"/>
      <c r="ED9" s="1344"/>
      <c r="EE9" s="1344"/>
      <c r="EF9" s="1344"/>
      <c r="EG9" s="1344"/>
      <c r="EH9" s="1344"/>
      <c r="EI9" s="1344"/>
      <c r="EJ9" s="1348" t="s">
        <v>1064</v>
      </c>
      <c r="EK9" s="1356"/>
      <c r="EL9" s="1356"/>
      <c r="EM9" s="1356"/>
      <c r="EN9" s="1356"/>
      <c r="EO9" s="1356"/>
      <c r="EP9" s="1356"/>
      <c r="EQ9" s="1349"/>
      <c r="ER9" s="1347" t="s">
        <v>1064</v>
      </c>
      <c r="ES9" s="1347"/>
      <c r="ET9" s="1347"/>
      <c r="EU9" s="1347"/>
      <c r="EV9" s="1347"/>
      <c r="EW9" s="1347"/>
      <c r="EX9" s="1347"/>
      <c r="EY9" s="1347"/>
      <c r="EZ9" s="1344" t="s">
        <v>1064</v>
      </c>
      <c r="FA9" s="1344"/>
      <c r="FB9" s="1344"/>
      <c r="FC9" s="1344"/>
      <c r="FD9" s="1344"/>
      <c r="FE9" s="1344"/>
      <c r="FF9" s="1344"/>
      <c r="FG9" s="1344"/>
      <c r="FH9" s="1344" t="s">
        <v>1064</v>
      </c>
      <c r="FI9" s="1344"/>
      <c r="FJ9" s="1344"/>
      <c r="FK9" s="1344"/>
      <c r="FL9" s="1344"/>
      <c r="FM9" s="1344"/>
      <c r="FN9" s="1344"/>
      <c r="FO9" s="1344"/>
      <c r="FP9" s="1344" t="s">
        <v>1064</v>
      </c>
      <c r="FQ9" s="1344"/>
      <c r="FR9" s="1344"/>
      <c r="FS9" s="1344"/>
      <c r="FT9" s="1344"/>
      <c r="FU9" s="1344"/>
      <c r="FV9" s="1344"/>
      <c r="FW9" s="1344"/>
      <c r="FX9" s="1344" t="s">
        <v>1064</v>
      </c>
      <c r="FY9" s="1344"/>
      <c r="FZ9" s="1344"/>
      <c r="GA9" s="1344"/>
      <c r="GB9" s="1344"/>
      <c r="GC9" s="1344"/>
      <c r="GD9" s="1344"/>
      <c r="GE9" s="1344"/>
      <c r="GF9" s="1344" t="s">
        <v>1064</v>
      </c>
      <c r="GG9" s="1344"/>
      <c r="GH9" s="1344"/>
      <c r="GI9" s="1344"/>
      <c r="GJ9" s="1344"/>
      <c r="GK9" s="1344"/>
      <c r="GL9" s="1344"/>
      <c r="GM9" s="1344"/>
      <c r="GN9" s="1344" t="s">
        <v>1064</v>
      </c>
      <c r="GO9" s="1344"/>
      <c r="GP9" s="1344"/>
      <c r="GQ9" s="1344"/>
      <c r="GR9" s="1344"/>
      <c r="GS9" s="1344"/>
      <c r="GT9" s="1344"/>
      <c r="GU9" s="1344"/>
      <c r="GV9" s="1344" t="s">
        <v>1064</v>
      </c>
      <c r="GW9" s="1344"/>
      <c r="GX9" s="1344"/>
      <c r="GY9" s="1344"/>
      <c r="GZ9" s="1344"/>
      <c r="HA9" s="1344"/>
      <c r="HB9" s="1344"/>
      <c r="HC9" s="1344"/>
      <c r="HD9" s="1344" t="s">
        <v>1064</v>
      </c>
      <c r="HE9" s="1344"/>
      <c r="HF9" s="1344"/>
      <c r="HG9" s="1344"/>
      <c r="HH9" s="1344"/>
      <c r="HI9" s="1344"/>
      <c r="HJ9" s="1344"/>
      <c r="HK9" s="1344"/>
      <c r="HL9" s="1344" t="s">
        <v>1064</v>
      </c>
      <c r="HM9" s="1344"/>
      <c r="HN9" s="1344"/>
      <c r="HO9" s="1344"/>
      <c r="HP9" s="1344"/>
      <c r="HQ9" s="1344"/>
      <c r="HR9" s="1344"/>
      <c r="HS9" s="1344"/>
      <c r="HT9" s="1344" t="s">
        <v>1064</v>
      </c>
      <c r="HU9" s="1344"/>
      <c r="HV9" s="1344"/>
      <c r="HW9" s="1344"/>
      <c r="HX9" s="1344"/>
      <c r="HY9" s="1344"/>
      <c r="HZ9" s="1344"/>
      <c r="IA9" s="1344"/>
      <c r="IB9" s="1344" t="s">
        <v>1064</v>
      </c>
      <c r="IC9" s="1344"/>
      <c r="ID9" s="1344"/>
      <c r="IE9" s="1344"/>
      <c r="IF9" s="1344"/>
      <c r="IG9" s="1344"/>
      <c r="IH9" s="1344"/>
      <c r="II9" s="1344"/>
      <c r="IJ9" s="1344" t="s">
        <v>1064</v>
      </c>
      <c r="IK9" s="1344"/>
      <c r="IL9" s="1344"/>
      <c r="IM9" s="1344"/>
      <c r="IN9" s="1344"/>
      <c r="IO9" s="1344"/>
      <c r="IP9" s="1344"/>
      <c r="IQ9" s="1344"/>
      <c r="IR9" s="1344" t="s">
        <v>1064</v>
      </c>
      <c r="IS9" s="1344"/>
      <c r="IT9" s="1344"/>
      <c r="IU9" s="1344"/>
      <c r="IV9" s="1344"/>
      <c r="IW9" s="1344"/>
      <c r="IX9" s="1344"/>
      <c r="IY9" s="1344"/>
      <c r="IZ9" s="1344" t="s">
        <v>1064</v>
      </c>
      <c r="JA9" s="1344"/>
      <c r="JB9" s="1344"/>
      <c r="JC9" s="1344"/>
      <c r="JD9" s="1344"/>
      <c r="JE9" s="1344"/>
      <c r="JF9" s="1344"/>
      <c r="JG9" s="1344"/>
      <c r="JH9" s="1344" t="s">
        <v>1064</v>
      </c>
      <c r="JI9" s="1344"/>
      <c r="JJ9" s="1344"/>
      <c r="JK9" s="1344"/>
      <c r="JL9" s="1344"/>
      <c r="JM9" s="1344"/>
      <c r="JN9" s="1344"/>
      <c r="JO9" s="1344"/>
      <c r="JP9" s="1344" t="s">
        <v>1064</v>
      </c>
      <c r="JQ9" s="1344"/>
      <c r="JR9" s="1344"/>
      <c r="JS9" s="1344"/>
      <c r="JT9" s="1344"/>
      <c r="JU9" s="1344"/>
      <c r="JV9" s="1344"/>
      <c r="JW9" s="1344"/>
      <c r="JX9" s="1344" t="s">
        <v>1064</v>
      </c>
      <c r="JY9" s="1344"/>
      <c r="JZ9" s="1344"/>
      <c r="KA9" s="1344"/>
      <c r="KB9" s="1344"/>
      <c r="KC9" s="1344"/>
      <c r="KD9" s="1344"/>
      <c r="KE9" s="1344"/>
      <c r="KF9" s="1344" t="s">
        <v>1064</v>
      </c>
      <c r="KG9" s="1344"/>
      <c r="KH9" s="1344"/>
      <c r="KI9" s="1344"/>
      <c r="KJ9" s="1344"/>
      <c r="KK9" s="1344"/>
      <c r="KL9" s="1344"/>
      <c r="KM9" s="1344"/>
      <c r="KN9" s="1345" t="s">
        <v>1064</v>
      </c>
      <c r="KO9" s="1350"/>
      <c r="KP9" s="1350"/>
      <c r="KQ9" s="1350"/>
      <c r="KR9" s="1350"/>
      <c r="KS9" s="1350"/>
      <c r="KT9" s="1350"/>
      <c r="KU9" s="1346"/>
    </row>
    <row r="10" spans="1:307" ht="29.25" customHeight="1" x14ac:dyDescent="0.25">
      <c r="B10" s="1360"/>
      <c r="C10" s="1360"/>
      <c r="D10" s="1344" t="s">
        <v>307</v>
      </c>
      <c r="E10" s="1344"/>
      <c r="F10" s="1344" t="s">
        <v>1065</v>
      </c>
      <c r="G10" s="1344"/>
      <c r="H10" s="1344" t="s">
        <v>1066</v>
      </c>
      <c r="I10" s="1344"/>
      <c r="J10" s="1344" t="s">
        <v>1067</v>
      </c>
      <c r="K10" s="1344"/>
      <c r="L10" s="1344" t="s">
        <v>307</v>
      </c>
      <c r="M10" s="1344"/>
      <c r="N10" s="1344" t="s">
        <v>1065</v>
      </c>
      <c r="O10" s="1344"/>
      <c r="P10" s="1344" t="s">
        <v>1066</v>
      </c>
      <c r="Q10" s="1344"/>
      <c r="R10" s="1344" t="s">
        <v>1067</v>
      </c>
      <c r="S10" s="1344"/>
      <c r="T10" s="1347" t="s">
        <v>307</v>
      </c>
      <c r="U10" s="1347"/>
      <c r="V10" s="1347" t="s">
        <v>1065</v>
      </c>
      <c r="W10" s="1347"/>
      <c r="X10" s="1347" t="s">
        <v>1066</v>
      </c>
      <c r="Y10" s="1347"/>
      <c r="Z10" s="1347" t="s">
        <v>1067</v>
      </c>
      <c r="AA10" s="1347"/>
      <c r="AB10" s="1344" t="s">
        <v>307</v>
      </c>
      <c r="AC10" s="1344"/>
      <c r="AD10" s="1344" t="s">
        <v>1065</v>
      </c>
      <c r="AE10" s="1344"/>
      <c r="AF10" s="1344" t="s">
        <v>1066</v>
      </c>
      <c r="AG10" s="1344"/>
      <c r="AH10" s="1344" t="s">
        <v>1067</v>
      </c>
      <c r="AI10" s="1344"/>
      <c r="AJ10" s="1344" t="s">
        <v>307</v>
      </c>
      <c r="AK10" s="1344"/>
      <c r="AL10" s="1344" t="s">
        <v>1065</v>
      </c>
      <c r="AM10" s="1344"/>
      <c r="AN10" s="1344" t="s">
        <v>1066</v>
      </c>
      <c r="AO10" s="1344"/>
      <c r="AP10" s="1344" t="s">
        <v>1067</v>
      </c>
      <c r="AQ10" s="1344"/>
      <c r="AR10" s="1344" t="s">
        <v>307</v>
      </c>
      <c r="AS10" s="1344"/>
      <c r="AT10" s="1344" t="s">
        <v>1065</v>
      </c>
      <c r="AU10" s="1344"/>
      <c r="AV10" s="1344" t="s">
        <v>1066</v>
      </c>
      <c r="AW10" s="1344"/>
      <c r="AX10" s="1344" t="s">
        <v>1067</v>
      </c>
      <c r="AY10" s="1344"/>
      <c r="AZ10" s="1347" t="s">
        <v>307</v>
      </c>
      <c r="BA10" s="1347"/>
      <c r="BB10" s="1347" t="s">
        <v>1065</v>
      </c>
      <c r="BC10" s="1347"/>
      <c r="BD10" s="1347" t="s">
        <v>1066</v>
      </c>
      <c r="BE10" s="1347"/>
      <c r="BF10" s="1347" t="s">
        <v>1067</v>
      </c>
      <c r="BG10" s="1347"/>
      <c r="BH10" s="1344" t="s">
        <v>307</v>
      </c>
      <c r="BI10" s="1344"/>
      <c r="BJ10" s="1344" t="s">
        <v>1065</v>
      </c>
      <c r="BK10" s="1344"/>
      <c r="BL10" s="1344" t="s">
        <v>1066</v>
      </c>
      <c r="BM10" s="1344"/>
      <c r="BN10" s="1344" t="s">
        <v>1067</v>
      </c>
      <c r="BO10" s="1344"/>
      <c r="BP10" s="1344" t="s">
        <v>307</v>
      </c>
      <c r="BQ10" s="1344"/>
      <c r="BR10" s="1344" t="s">
        <v>1065</v>
      </c>
      <c r="BS10" s="1344"/>
      <c r="BT10" s="1344" t="s">
        <v>1066</v>
      </c>
      <c r="BU10" s="1344"/>
      <c r="BV10" s="1344" t="s">
        <v>1067</v>
      </c>
      <c r="BW10" s="1344"/>
      <c r="BX10" s="1344" t="s">
        <v>307</v>
      </c>
      <c r="BY10" s="1344"/>
      <c r="BZ10" s="1344" t="s">
        <v>1065</v>
      </c>
      <c r="CA10" s="1344"/>
      <c r="CB10" s="1344" t="s">
        <v>1066</v>
      </c>
      <c r="CC10" s="1344"/>
      <c r="CD10" s="1344" t="s">
        <v>1067</v>
      </c>
      <c r="CE10" s="1344"/>
      <c r="CF10" s="1344" t="s">
        <v>307</v>
      </c>
      <c r="CG10" s="1344"/>
      <c r="CH10" s="1344" t="s">
        <v>1065</v>
      </c>
      <c r="CI10" s="1344"/>
      <c r="CJ10" s="1344" t="s">
        <v>1066</v>
      </c>
      <c r="CK10" s="1344"/>
      <c r="CL10" s="1344" t="s">
        <v>1067</v>
      </c>
      <c r="CM10" s="1344"/>
      <c r="CN10" s="1344" t="s">
        <v>307</v>
      </c>
      <c r="CO10" s="1344"/>
      <c r="CP10" s="1344" t="s">
        <v>1065</v>
      </c>
      <c r="CQ10" s="1344"/>
      <c r="CR10" s="1344" t="s">
        <v>1066</v>
      </c>
      <c r="CS10" s="1344"/>
      <c r="CT10" s="1344" t="s">
        <v>1067</v>
      </c>
      <c r="CU10" s="1344"/>
      <c r="CV10" s="1344" t="s">
        <v>307</v>
      </c>
      <c r="CW10" s="1344"/>
      <c r="CX10" s="1344" t="s">
        <v>1065</v>
      </c>
      <c r="CY10" s="1344"/>
      <c r="CZ10" s="1344" t="s">
        <v>1066</v>
      </c>
      <c r="DA10" s="1344"/>
      <c r="DB10" s="1344" t="s">
        <v>1067</v>
      </c>
      <c r="DC10" s="1344"/>
      <c r="DD10" s="1344" t="s">
        <v>307</v>
      </c>
      <c r="DE10" s="1344"/>
      <c r="DF10" s="1344" t="s">
        <v>1065</v>
      </c>
      <c r="DG10" s="1344"/>
      <c r="DH10" s="1344" t="s">
        <v>1066</v>
      </c>
      <c r="DI10" s="1344"/>
      <c r="DJ10" s="1344" t="s">
        <v>1067</v>
      </c>
      <c r="DK10" s="1344"/>
      <c r="DL10" s="1344" t="s">
        <v>307</v>
      </c>
      <c r="DM10" s="1344"/>
      <c r="DN10" s="1344" t="s">
        <v>1065</v>
      </c>
      <c r="DO10" s="1344"/>
      <c r="DP10" s="1344" t="s">
        <v>1066</v>
      </c>
      <c r="DQ10" s="1344"/>
      <c r="DR10" s="1344" t="s">
        <v>1067</v>
      </c>
      <c r="DS10" s="1344"/>
      <c r="DT10" s="1344" t="s">
        <v>307</v>
      </c>
      <c r="DU10" s="1344"/>
      <c r="DV10" s="1344" t="s">
        <v>1065</v>
      </c>
      <c r="DW10" s="1344"/>
      <c r="DX10" s="1344" t="s">
        <v>1066</v>
      </c>
      <c r="DY10" s="1344"/>
      <c r="DZ10" s="1344" t="s">
        <v>1067</v>
      </c>
      <c r="EA10" s="1344"/>
      <c r="EB10" s="1344" t="s">
        <v>307</v>
      </c>
      <c r="EC10" s="1344"/>
      <c r="ED10" s="1344" t="s">
        <v>1065</v>
      </c>
      <c r="EE10" s="1344"/>
      <c r="EF10" s="1344" t="s">
        <v>1066</v>
      </c>
      <c r="EG10" s="1344"/>
      <c r="EH10" s="1344" t="s">
        <v>1067</v>
      </c>
      <c r="EI10" s="1344"/>
      <c r="EJ10" s="1348" t="s">
        <v>307</v>
      </c>
      <c r="EK10" s="1349"/>
      <c r="EL10" s="1348" t="s">
        <v>1065</v>
      </c>
      <c r="EM10" s="1349"/>
      <c r="EN10" s="1348" t="s">
        <v>1066</v>
      </c>
      <c r="EO10" s="1349"/>
      <c r="EP10" s="1348" t="s">
        <v>1067</v>
      </c>
      <c r="EQ10" s="1349"/>
      <c r="ER10" s="1347" t="s">
        <v>307</v>
      </c>
      <c r="ES10" s="1347"/>
      <c r="ET10" s="1347" t="s">
        <v>1065</v>
      </c>
      <c r="EU10" s="1347"/>
      <c r="EV10" s="1347" t="s">
        <v>1066</v>
      </c>
      <c r="EW10" s="1347"/>
      <c r="EX10" s="1347" t="s">
        <v>1067</v>
      </c>
      <c r="EY10" s="1347"/>
      <c r="EZ10" s="1344" t="s">
        <v>307</v>
      </c>
      <c r="FA10" s="1344"/>
      <c r="FB10" s="1344" t="s">
        <v>1065</v>
      </c>
      <c r="FC10" s="1344"/>
      <c r="FD10" s="1344" t="s">
        <v>1066</v>
      </c>
      <c r="FE10" s="1344"/>
      <c r="FF10" s="1344" t="s">
        <v>1067</v>
      </c>
      <c r="FG10" s="1344"/>
      <c r="FH10" s="1344" t="s">
        <v>307</v>
      </c>
      <c r="FI10" s="1344"/>
      <c r="FJ10" s="1344" t="s">
        <v>1065</v>
      </c>
      <c r="FK10" s="1344"/>
      <c r="FL10" s="1344" t="s">
        <v>1066</v>
      </c>
      <c r="FM10" s="1344"/>
      <c r="FN10" s="1344" t="s">
        <v>1067</v>
      </c>
      <c r="FO10" s="1344"/>
      <c r="FP10" s="1344" t="s">
        <v>307</v>
      </c>
      <c r="FQ10" s="1344"/>
      <c r="FR10" s="1344" t="s">
        <v>1065</v>
      </c>
      <c r="FS10" s="1344"/>
      <c r="FT10" s="1344" t="s">
        <v>1066</v>
      </c>
      <c r="FU10" s="1344"/>
      <c r="FV10" s="1344" t="s">
        <v>1067</v>
      </c>
      <c r="FW10" s="1344"/>
      <c r="FX10" s="1344" t="s">
        <v>307</v>
      </c>
      <c r="FY10" s="1344"/>
      <c r="FZ10" s="1344" t="s">
        <v>1065</v>
      </c>
      <c r="GA10" s="1344"/>
      <c r="GB10" s="1344" t="s">
        <v>1066</v>
      </c>
      <c r="GC10" s="1344"/>
      <c r="GD10" s="1344" t="s">
        <v>1067</v>
      </c>
      <c r="GE10" s="1344"/>
      <c r="GF10" s="1344" t="s">
        <v>307</v>
      </c>
      <c r="GG10" s="1344"/>
      <c r="GH10" s="1344" t="s">
        <v>1065</v>
      </c>
      <c r="GI10" s="1344"/>
      <c r="GJ10" s="1344" t="s">
        <v>1066</v>
      </c>
      <c r="GK10" s="1344"/>
      <c r="GL10" s="1344" t="s">
        <v>1067</v>
      </c>
      <c r="GM10" s="1344"/>
      <c r="GN10" s="1344" t="s">
        <v>307</v>
      </c>
      <c r="GO10" s="1344"/>
      <c r="GP10" s="1344" t="s">
        <v>1065</v>
      </c>
      <c r="GQ10" s="1344"/>
      <c r="GR10" s="1344" t="s">
        <v>1066</v>
      </c>
      <c r="GS10" s="1344"/>
      <c r="GT10" s="1344" t="s">
        <v>1067</v>
      </c>
      <c r="GU10" s="1344"/>
      <c r="GV10" s="1344" t="s">
        <v>307</v>
      </c>
      <c r="GW10" s="1344"/>
      <c r="GX10" s="1344" t="s">
        <v>1065</v>
      </c>
      <c r="GY10" s="1344"/>
      <c r="GZ10" s="1344" t="s">
        <v>1066</v>
      </c>
      <c r="HA10" s="1344"/>
      <c r="HB10" s="1344" t="s">
        <v>1067</v>
      </c>
      <c r="HC10" s="1344"/>
      <c r="HD10" s="1344" t="s">
        <v>307</v>
      </c>
      <c r="HE10" s="1344"/>
      <c r="HF10" s="1344" t="s">
        <v>1065</v>
      </c>
      <c r="HG10" s="1344"/>
      <c r="HH10" s="1344" t="s">
        <v>1066</v>
      </c>
      <c r="HI10" s="1344"/>
      <c r="HJ10" s="1344" t="s">
        <v>1067</v>
      </c>
      <c r="HK10" s="1344"/>
      <c r="HL10" s="1344" t="s">
        <v>307</v>
      </c>
      <c r="HM10" s="1344"/>
      <c r="HN10" s="1344" t="s">
        <v>1065</v>
      </c>
      <c r="HO10" s="1344"/>
      <c r="HP10" s="1344" t="s">
        <v>1066</v>
      </c>
      <c r="HQ10" s="1344"/>
      <c r="HR10" s="1344" t="s">
        <v>1067</v>
      </c>
      <c r="HS10" s="1344"/>
      <c r="HT10" s="1344" t="s">
        <v>307</v>
      </c>
      <c r="HU10" s="1344"/>
      <c r="HV10" s="1344" t="s">
        <v>1065</v>
      </c>
      <c r="HW10" s="1344"/>
      <c r="HX10" s="1344" t="s">
        <v>1066</v>
      </c>
      <c r="HY10" s="1344"/>
      <c r="HZ10" s="1344" t="s">
        <v>1067</v>
      </c>
      <c r="IA10" s="1344"/>
      <c r="IB10" s="1344" t="s">
        <v>307</v>
      </c>
      <c r="IC10" s="1344"/>
      <c r="ID10" s="1344" t="s">
        <v>1065</v>
      </c>
      <c r="IE10" s="1344"/>
      <c r="IF10" s="1344" t="s">
        <v>1066</v>
      </c>
      <c r="IG10" s="1344"/>
      <c r="IH10" s="1344" t="s">
        <v>1067</v>
      </c>
      <c r="II10" s="1344"/>
      <c r="IJ10" s="1344" t="s">
        <v>307</v>
      </c>
      <c r="IK10" s="1344"/>
      <c r="IL10" s="1344" t="s">
        <v>1065</v>
      </c>
      <c r="IM10" s="1344"/>
      <c r="IN10" s="1344" t="s">
        <v>1066</v>
      </c>
      <c r="IO10" s="1344"/>
      <c r="IP10" s="1344" t="s">
        <v>1067</v>
      </c>
      <c r="IQ10" s="1344"/>
      <c r="IR10" s="1344" t="s">
        <v>307</v>
      </c>
      <c r="IS10" s="1344"/>
      <c r="IT10" s="1344" t="s">
        <v>1065</v>
      </c>
      <c r="IU10" s="1344"/>
      <c r="IV10" s="1344" t="s">
        <v>1066</v>
      </c>
      <c r="IW10" s="1344"/>
      <c r="IX10" s="1344" t="s">
        <v>1067</v>
      </c>
      <c r="IY10" s="1344"/>
      <c r="IZ10" s="1344" t="s">
        <v>307</v>
      </c>
      <c r="JA10" s="1344"/>
      <c r="JB10" s="1344" t="s">
        <v>1065</v>
      </c>
      <c r="JC10" s="1344"/>
      <c r="JD10" s="1344" t="s">
        <v>1066</v>
      </c>
      <c r="JE10" s="1344"/>
      <c r="JF10" s="1344" t="s">
        <v>1067</v>
      </c>
      <c r="JG10" s="1344"/>
      <c r="JH10" s="1344" t="s">
        <v>307</v>
      </c>
      <c r="JI10" s="1344"/>
      <c r="JJ10" s="1344" t="s">
        <v>1065</v>
      </c>
      <c r="JK10" s="1344"/>
      <c r="JL10" s="1344" t="s">
        <v>1066</v>
      </c>
      <c r="JM10" s="1344"/>
      <c r="JN10" s="1344" t="s">
        <v>1067</v>
      </c>
      <c r="JO10" s="1344"/>
      <c r="JP10" s="1344" t="s">
        <v>307</v>
      </c>
      <c r="JQ10" s="1344"/>
      <c r="JR10" s="1344" t="s">
        <v>1065</v>
      </c>
      <c r="JS10" s="1344"/>
      <c r="JT10" s="1344" t="s">
        <v>1066</v>
      </c>
      <c r="JU10" s="1344"/>
      <c r="JV10" s="1344" t="s">
        <v>1067</v>
      </c>
      <c r="JW10" s="1344"/>
      <c r="JX10" s="1344" t="s">
        <v>307</v>
      </c>
      <c r="JY10" s="1344"/>
      <c r="JZ10" s="1344" t="s">
        <v>1065</v>
      </c>
      <c r="KA10" s="1344"/>
      <c r="KB10" s="1344" t="s">
        <v>1066</v>
      </c>
      <c r="KC10" s="1344"/>
      <c r="KD10" s="1344" t="s">
        <v>1067</v>
      </c>
      <c r="KE10" s="1344"/>
      <c r="KF10" s="1344" t="s">
        <v>307</v>
      </c>
      <c r="KG10" s="1344"/>
      <c r="KH10" s="1344" t="s">
        <v>1065</v>
      </c>
      <c r="KI10" s="1344"/>
      <c r="KJ10" s="1344" t="s">
        <v>1066</v>
      </c>
      <c r="KK10" s="1344"/>
      <c r="KL10" s="1344" t="s">
        <v>1067</v>
      </c>
      <c r="KM10" s="1344"/>
      <c r="KN10" s="1345" t="s">
        <v>307</v>
      </c>
      <c r="KO10" s="1346"/>
      <c r="KP10" s="1345" t="s">
        <v>1065</v>
      </c>
      <c r="KQ10" s="1346"/>
      <c r="KR10" s="1345" t="s">
        <v>1066</v>
      </c>
      <c r="KS10" s="1346"/>
      <c r="KT10" s="1345" t="s">
        <v>1067</v>
      </c>
      <c r="KU10" s="1346"/>
    </row>
    <row r="11" spans="1:307" ht="30.75" customHeight="1" x14ac:dyDescent="0.25">
      <c r="B11" s="1360"/>
      <c r="C11" s="1360"/>
      <c r="D11" s="591" t="s">
        <v>1068</v>
      </c>
      <c r="E11" s="591" t="s">
        <v>1069</v>
      </c>
      <c r="F11" s="591" t="s">
        <v>1068</v>
      </c>
      <c r="G11" s="591" t="s">
        <v>1069</v>
      </c>
      <c r="H11" s="591" t="s">
        <v>1068</v>
      </c>
      <c r="I11" s="591" t="s">
        <v>1069</v>
      </c>
      <c r="J11" s="591" t="s">
        <v>1068</v>
      </c>
      <c r="K11" s="591" t="s">
        <v>1069</v>
      </c>
      <c r="L11" s="591" t="s">
        <v>1068</v>
      </c>
      <c r="M11" s="591" t="s">
        <v>1069</v>
      </c>
      <c r="N11" s="591" t="s">
        <v>1068</v>
      </c>
      <c r="O11" s="591" t="s">
        <v>1069</v>
      </c>
      <c r="P11" s="591" t="s">
        <v>1068</v>
      </c>
      <c r="Q11" s="591" t="s">
        <v>1069</v>
      </c>
      <c r="R11" s="591" t="s">
        <v>1068</v>
      </c>
      <c r="S11" s="591" t="s">
        <v>1069</v>
      </c>
      <c r="T11" s="639" t="s">
        <v>1068</v>
      </c>
      <c r="U11" s="639" t="s">
        <v>1069</v>
      </c>
      <c r="V11" s="639" t="s">
        <v>1068</v>
      </c>
      <c r="W11" s="639" t="s">
        <v>1069</v>
      </c>
      <c r="X11" s="639" t="s">
        <v>1068</v>
      </c>
      <c r="Y11" s="639" t="s">
        <v>1069</v>
      </c>
      <c r="Z11" s="639" t="s">
        <v>1068</v>
      </c>
      <c r="AA11" s="639" t="s">
        <v>1069</v>
      </c>
      <c r="AB11" s="591" t="s">
        <v>1068</v>
      </c>
      <c r="AC11" s="591" t="s">
        <v>1069</v>
      </c>
      <c r="AD11" s="591" t="s">
        <v>1068</v>
      </c>
      <c r="AE11" s="591" t="s">
        <v>1069</v>
      </c>
      <c r="AF11" s="591" t="s">
        <v>1068</v>
      </c>
      <c r="AG11" s="591" t="s">
        <v>1069</v>
      </c>
      <c r="AH11" s="591" t="s">
        <v>1068</v>
      </c>
      <c r="AI11" s="591" t="s">
        <v>1069</v>
      </c>
      <c r="AJ11" s="591" t="s">
        <v>1068</v>
      </c>
      <c r="AK11" s="591" t="s">
        <v>1069</v>
      </c>
      <c r="AL11" s="591" t="s">
        <v>1068</v>
      </c>
      <c r="AM11" s="591" t="s">
        <v>1069</v>
      </c>
      <c r="AN11" s="591" t="s">
        <v>1068</v>
      </c>
      <c r="AO11" s="591" t="s">
        <v>1069</v>
      </c>
      <c r="AP11" s="591" t="s">
        <v>1068</v>
      </c>
      <c r="AQ11" s="591" t="s">
        <v>1069</v>
      </c>
      <c r="AR11" s="591" t="s">
        <v>1068</v>
      </c>
      <c r="AS11" s="591" t="s">
        <v>1069</v>
      </c>
      <c r="AT11" s="591" t="s">
        <v>1068</v>
      </c>
      <c r="AU11" s="591" t="s">
        <v>1069</v>
      </c>
      <c r="AV11" s="591" t="s">
        <v>1068</v>
      </c>
      <c r="AW11" s="591" t="s">
        <v>1069</v>
      </c>
      <c r="AX11" s="591" t="s">
        <v>1068</v>
      </c>
      <c r="AY11" s="591" t="s">
        <v>1069</v>
      </c>
      <c r="AZ11" s="639" t="s">
        <v>1068</v>
      </c>
      <c r="BA11" s="639" t="s">
        <v>1069</v>
      </c>
      <c r="BB11" s="639" t="s">
        <v>1068</v>
      </c>
      <c r="BC11" s="639" t="s">
        <v>1069</v>
      </c>
      <c r="BD11" s="639" t="s">
        <v>1068</v>
      </c>
      <c r="BE11" s="639" t="s">
        <v>1069</v>
      </c>
      <c r="BF11" s="639" t="s">
        <v>1068</v>
      </c>
      <c r="BG11" s="639" t="s">
        <v>1069</v>
      </c>
      <c r="BH11" s="591" t="s">
        <v>1068</v>
      </c>
      <c r="BI11" s="591" t="s">
        <v>1069</v>
      </c>
      <c r="BJ11" s="591" t="s">
        <v>1068</v>
      </c>
      <c r="BK11" s="591" t="s">
        <v>1069</v>
      </c>
      <c r="BL11" s="591" t="s">
        <v>1068</v>
      </c>
      <c r="BM11" s="591" t="s">
        <v>1069</v>
      </c>
      <c r="BN11" s="591" t="s">
        <v>1068</v>
      </c>
      <c r="BO11" s="591" t="s">
        <v>1069</v>
      </c>
      <c r="BP11" s="591" t="s">
        <v>1068</v>
      </c>
      <c r="BQ11" s="591" t="s">
        <v>1069</v>
      </c>
      <c r="BR11" s="591" t="s">
        <v>1068</v>
      </c>
      <c r="BS11" s="591" t="s">
        <v>1069</v>
      </c>
      <c r="BT11" s="591" t="s">
        <v>1068</v>
      </c>
      <c r="BU11" s="591" t="s">
        <v>1069</v>
      </c>
      <c r="BV11" s="591" t="s">
        <v>1068</v>
      </c>
      <c r="BW11" s="591" t="s">
        <v>1069</v>
      </c>
      <c r="BX11" s="591" t="s">
        <v>1068</v>
      </c>
      <c r="BY11" s="591" t="s">
        <v>1069</v>
      </c>
      <c r="BZ11" s="591" t="s">
        <v>1068</v>
      </c>
      <c r="CA11" s="591" t="s">
        <v>1069</v>
      </c>
      <c r="CB11" s="591" t="s">
        <v>1068</v>
      </c>
      <c r="CC11" s="591" t="s">
        <v>1069</v>
      </c>
      <c r="CD11" s="591" t="s">
        <v>1068</v>
      </c>
      <c r="CE11" s="591" t="s">
        <v>1069</v>
      </c>
      <c r="CF11" s="591" t="s">
        <v>1068</v>
      </c>
      <c r="CG11" s="591" t="s">
        <v>1069</v>
      </c>
      <c r="CH11" s="591" t="s">
        <v>1068</v>
      </c>
      <c r="CI11" s="591" t="s">
        <v>1069</v>
      </c>
      <c r="CJ11" s="591" t="s">
        <v>1068</v>
      </c>
      <c r="CK11" s="591" t="s">
        <v>1069</v>
      </c>
      <c r="CL11" s="591" t="s">
        <v>1068</v>
      </c>
      <c r="CM11" s="591" t="s">
        <v>1069</v>
      </c>
      <c r="CN11" s="591" t="s">
        <v>1068</v>
      </c>
      <c r="CO11" s="591" t="s">
        <v>1069</v>
      </c>
      <c r="CP11" s="591" t="s">
        <v>1068</v>
      </c>
      <c r="CQ11" s="591" t="s">
        <v>1069</v>
      </c>
      <c r="CR11" s="591" t="s">
        <v>1068</v>
      </c>
      <c r="CS11" s="591" t="s">
        <v>1069</v>
      </c>
      <c r="CT11" s="591" t="s">
        <v>1068</v>
      </c>
      <c r="CU11" s="591" t="s">
        <v>1069</v>
      </c>
      <c r="CV11" s="591" t="s">
        <v>1068</v>
      </c>
      <c r="CW11" s="591" t="s">
        <v>1069</v>
      </c>
      <c r="CX11" s="591" t="s">
        <v>1068</v>
      </c>
      <c r="CY11" s="591" t="s">
        <v>1069</v>
      </c>
      <c r="CZ11" s="591" t="s">
        <v>1068</v>
      </c>
      <c r="DA11" s="591" t="s">
        <v>1069</v>
      </c>
      <c r="DB11" s="591" t="s">
        <v>1068</v>
      </c>
      <c r="DC11" s="591" t="s">
        <v>1069</v>
      </c>
      <c r="DD11" s="591" t="s">
        <v>1068</v>
      </c>
      <c r="DE11" s="591" t="s">
        <v>1069</v>
      </c>
      <c r="DF11" s="591" t="s">
        <v>1068</v>
      </c>
      <c r="DG11" s="591" t="s">
        <v>1069</v>
      </c>
      <c r="DH11" s="591" t="s">
        <v>1068</v>
      </c>
      <c r="DI11" s="591" t="s">
        <v>1069</v>
      </c>
      <c r="DJ11" s="591" t="s">
        <v>1068</v>
      </c>
      <c r="DK11" s="591" t="s">
        <v>1069</v>
      </c>
      <c r="DL11" s="591" t="s">
        <v>1068</v>
      </c>
      <c r="DM11" s="591" t="s">
        <v>1069</v>
      </c>
      <c r="DN11" s="591" t="s">
        <v>1068</v>
      </c>
      <c r="DO11" s="591" t="s">
        <v>1069</v>
      </c>
      <c r="DP11" s="591" t="s">
        <v>1068</v>
      </c>
      <c r="DQ11" s="591" t="s">
        <v>1069</v>
      </c>
      <c r="DR11" s="591" t="s">
        <v>1068</v>
      </c>
      <c r="DS11" s="591" t="s">
        <v>1069</v>
      </c>
      <c r="DT11" s="591" t="s">
        <v>1068</v>
      </c>
      <c r="DU11" s="591" t="s">
        <v>1069</v>
      </c>
      <c r="DV11" s="591" t="s">
        <v>1068</v>
      </c>
      <c r="DW11" s="591" t="s">
        <v>1069</v>
      </c>
      <c r="DX11" s="591" t="s">
        <v>1068</v>
      </c>
      <c r="DY11" s="591" t="s">
        <v>1069</v>
      </c>
      <c r="DZ11" s="591" t="s">
        <v>1068</v>
      </c>
      <c r="EA11" s="591" t="s">
        <v>1069</v>
      </c>
      <c r="EB11" s="591" t="s">
        <v>1068</v>
      </c>
      <c r="EC11" s="591" t="s">
        <v>1069</v>
      </c>
      <c r="ED11" s="591" t="s">
        <v>1068</v>
      </c>
      <c r="EE11" s="591" t="s">
        <v>1069</v>
      </c>
      <c r="EF11" s="591" t="s">
        <v>1068</v>
      </c>
      <c r="EG11" s="591" t="s">
        <v>1069</v>
      </c>
      <c r="EH11" s="591" t="s">
        <v>1068</v>
      </c>
      <c r="EI11" s="591" t="s">
        <v>1069</v>
      </c>
      <c r="EJ11" s="541" t="s">
        <v>1068</v>
      </c>
      <c r="EK11" s="591" t="s">
        <v>1069</v>
      </c>
      <c r="EL11" s="541" t="s">
        <v>1068</v>
      </c>
      <c r="EM11" s="591" t="s">
        <v>1069</v>
      </c>
      <c r="EN11" s="541" t="s">
        <v>1068</v>
      </c>
      <c r="EO11" s="591" t="s">
        <v>1069</v>
      </c>
      <c r="EP11" s="541" t="s">
        <v>1068</v>
      </c>
      <c r="EQ11" s="591" t="s">
        <v>1069</v>
      </c>
      <c r="ER11" s="639" t="s">
        <v>1068</v>
      </c>
      <c r="ES11" s="639" t="s">
        <v>1069</v>
      </c>
      <c r="ET11" s="639" t="s">
        <v>1068</v>
      </c>
      <c r="EU11" s="639" t="s">
        <v>1069</v>
      </c>
      <c r="EV11" s="639" t="s">
        <v>1068</v>
      </c>
      <c r="EW11" s="639" t="s">
        <v>1069</v>
      </c>
      <c r="EX11" s="639" t="s">
        <v>1068</v>
      </c>
      <c r="EY11" s="639" t="s">
        <v>1069</v>
      </c>
      <c r="EZ11" s="591" t="s">
        <v>1068</v>
      </c>
      <c r="FA11" s="591" t="s">
        <v>1069</v>
      </c>
      <c r="FB11" s="591" t="s">
        <v>1068</v>
      </c>
      <c r="FC11" s="591" t="s">
        <v>1069</v>
      </c>
      <c r="FD11" s="591" t="s">
        <v>1068</v>
      </c>
      <c r="FE11" s="591" t="s">
        <v>1069</v>
      </c>
      <c r="FF11" s="591" t="s">
        <v>1068</v>
      </c>
      <c r="FG11" s="591" t="s">
        <v>1069</v>
      </c>
      <c r="FH11" s="591" t="s">
        <v>1068</v>
      </c>
      <c r="FI11" s="591" t="s">
        <v>1069</v>
      </c>
      <c r="FJ11" s="591" t="s">
        <v>1068</v>
      </c>
      <c r="FK11" s="591" t="s">
        <v>1069</v>
      </c>
      <c r="FL11" s="591" t="s">
        <v>1068</v>
      </c>
      <c r="FM11" s="591" t="s">
        <v>1069</v>
      </c>
      <c r="FN11" s="591" t="s">
        <v>1068</v>
      </c>
      <c r="FO11" s="591" t="s">
        <v>1069</v>
      </c>
      <c r="FP11" s="591" t="s">
        <v>1068</v>
      </c>
      <c r="FQ11" s="591" t="s">
        <v>1069</v>
      </c>
      <c r="FR11" s="591" t="s">
        <v>1068</v>
      </c>
      <c r="FS11" s="591" t="s">
        <v>1069</v>
      </c>
      <c r="FT11" s="591" t="s">
        <v>1068</v>
      </c>
      <c r="FU11" s="591" t="s">
        <v>1069</v>
      </c>
      <c r="FV11" s="591" t="s">
        <v>1068</v>
      </c>
      <c r="FW11" s="591" t="s">
        <v>1069</v>
      </c>
      <c r="FX11" s="591" t="s">
        <v>1068</v>
      </c>
      <c r="FY11" s="591" t="s">
        <v>1069</v>
      </c>
      <c r="FZ11" s="591" t="s">
        <v>1068</v>
      </c>
      <c r="GA11" s="591" t="s">
        <v>1069</v>
      </c>
      <c r="GB11" s="591" t="s">
        <v>1068</v>
      </c>
      <c r="GC11" s="591" t="s">
        <v>1069</v>
      </c>
      <c r="GD11" s="591" t="s">
        <v>1068</v>
      </c>
      <c r="GE11" s="591" t="s">
        <v>1069</v>
      </c>
      <c r="GF11" s="591" t="s">
        <v>1068</v>
      </c>
      <c r="GG11" s="591" t="s">
        <v>1069</v>
      </c>
      <c r="GH11" s="591" t="s">
        <v>1068</v>
      </c>
      <c r="GI11" s="591" t="s">
        <v>1069</v>
      </c>
      <c r="GJ11" s="591" t="s">
        <v>1068</v>
      </c>
      <c r="GK11" s="591" t="s">
        <v>1069</v>
      </c>
      <c r="GL11" s="591" t="s">
        <v>1068</v>
      </c>
      <c r="GM11" s="591" t="s">
        <v>1069</v>
      </c>
      <c r="GN11" s="591" t="s">
        <v>1068</v>
      </c>
      <c r="GO11" s="591" t="s">
        <v>1069</v>
      </c>
      <c r="GP11" s="591" t="s">
        <v>1068</v>
      </c>
      <c r="GQ11" s="591" t="s">
        <v>1069</v>
      </c>
      <c r="GR11" s="591" t="s">
        <v>1068</v>
      </c>
      <c r="GS11" s="591" t="s">
        <v>1069</v>
      </c>
      <c r="GT11" s="591" t="s">
        <v>1068</v>
      </c>
      <c r="GU11" s="591" t="s">
        <v>1069</v>
      </c>
      <c r="GV11" s="591" t="s">
        <v>1068</v>
      </c>
      <c r="GW11" s="591" t="s">
        <v>1069</v>
      </c>
      <c r="GX11" s="591" t="s">
        <v>1068</v>
      </c>
      <c r="GY11" s="591" t="s">
        <v>1069</v>
      </c>
      <c r="GZ11" s="591" t="s">
        <v>1068</v>
      </c>
      <c r="HA11" s="591" t="s">
        <v>1069</v>
      </c>
      <c r="HB11" s="591" t="s">
        <v>1068</v>
      </c>
      <c r="HC11" s="591" t="s">
        <v>1069</v>
      </c>
      <c r="HD11" s="591" t="s">
        <v>1068</v>
      </c>
      <c r="HE11" s="591" t="s">
        <v>1069</v>
      </c>
      <c r="HF11" s="591" t="s">
        <v>1068</v>
      </c>
      <c r="HG11" s="591" t="s">
        <v>1069</v>
      </c>
      <c r="HH11" s="591" t="s">
        <v>1068</v>
      </c>
      <c r="HI11" s="591" t="s">
        <v>1069</v>
      </c>
      <c r="HJ11" s="591" t="s">
        <v>1068</v>
      </c>
      <c r="HK11" s="591" t="s">
        <v>1069</v>
      </c>
      <c r="HL11" s="591" t="s">
        <v>1068</v>
      </c>
      <c r="HM11" s="591" t="s">
        <v>1069</v>
      </c>
      <c r="HN11" s="591" t="s">
        <v>1068</v>
      </c>
      <c r="HO11" s="591" t="s">
        <v>1069</v>
      </c>
      <c r="HP11" s="591" t="s">
        <v>1068</v>
      </c>
      <c r="HQ11" s="591" t="s">
        <v>1069</v>
      </c>
      <c r="HR11" s="591" t="s">
        <v>1068</v>
      </c>
      <c r="HS11" s="591" t="s">
        <v>1069</v>
      </c>
      <c r="HT11" s="591" t="s">
        <v>1068</v>
      </c>
      <c r="HU11" s="591" t="s">
        <v>1069</v>
      </c>
      <c r="HV11" s="591" t="s">
        <v>1068</v>
      </c>
      <c r="HW11" s="591" t="s">
        <v>1069</v>
      </c>
      <c r="HX11" s="591" t="s">
        <v>1068</v>
      </c>
      <c r="HY11" s="591" t="s">
        <v>1069</v>
      </c>
      <c r="HZ11" s="591" t="s">
        <v>1068</v>
      </c>
      <c r="IA11" s="591" t="s">
        <v>1069</v>
      </c>
      <c r="IB11" s="591" t="s">
        <v>1068</v>
      </c>
      <c r="IC11" s="591" t="s">
        <v>1069</v>
      </c>
      <c r="ID11" s="591" t="s">
        <v>1068</v>
      </c>
      <c r="IE11" s="591" t="s">
        <v>1069</v>
      </c>
      <c r="IF11" s="591" t="s">
        <v>1068</v>
      </c>
      <c r="IG11" s="591" t="s">
        <v>1069</v>
      </c>
      <c r="IH11" s="591" t="s">
        <v>1068</v>
      </c>
      <c r="II11" s="591" t="s">
        <v>1069</v>
      </c>
      <c r="IJ11" s="591" t="s">
        <v>1068</v>
      </c>
      <c r="IK11" s="591" t="s">
        <v>1069</v>
      </c>
      <c r="IL11" s="591" t="s">
        <v>1068</v>
      </c>
      <c r="IM11" s="591" t="s">
        <v>1069</v>
      </c>
      <c r="IN11" s="591" t="s">
        <v>1068</v>
      </c>
      <c r="IO11" s="591" t="s">
        <v>1069</v>
      </c>
      <c r="IP11" s="591" t="s">
        <v>1068</v>
      </c>
      <c r="IQ11" s="591" t="s">
        <v>1069</v>
      </c>
      <c r="IR11" s="591" t="s">
        <v>1068</v>
      </c>
      <c r="IS11" s="591" t="s">
        <v>1069</v>
      </c>
      <c r="IT11" s="591" t="s">
        <v>1068</v>
      </c>
      <c r="IU11" s="591" t="s">
        <v>1069</v>
      </c>
      <c r="IV11" s="591" t="s">
        <v>1068</v>
      </c>
      <c r="IW11" s="591" t="s">
        <v>1069</v>
      </c>
      <c r="IX11" s="591" t="s">
        <v>1068</v>
      </c>
      <c r="IY11" s="591" t="s">
        <v>1069</v>
      </c>
      <c r="IZ11" s="591" t="s">
        <v>1068</v>
      </c>
      <c r="JA11" s="591" t="s">
        <v>1069</v>
      </c>
      <c r="JB11" s="591" t="s">
        <v>1068</v>
      </c>
      <c r="JC11" s="591" t="s">
        <v>1069</v>
      </c>
      <c r="JD11" s="591" t="s">
        <v>1068</v>
      </c>
      <c r="JE11" s="591" t="s">
        <v>1069</v>
      </c>
      <c r="JF11" s="591" t="s">
        <v>1068</v>
      </c>
      <c r="JG11" s="591" t="s">
        <v>1069</v>
      </c>
      <c r="JH11" s="591" t="s">
        <v>1068</v>
      </c>
      <c r="JI11" s="591" t="s">
        <v>1069</v>
      </c>
      <c r="JJ11" s="591" t="s">
        <v>1068</v>
      </c>
      <c r="JK11" s="591" t="s">
        <v>1069</v>
      </c>
      <c r="JL11" s="591" t="s">
        <v>1068</v>
      </c>
      <c r="JM11" s="591" t="s">
        <v>1069</v>
      </c>
      <c r="JN11" s="591" t="s">
        <v>1068</v>
      </c>
      <c r="JO11" s="591" t="s">
        <v>1069</v>
      </c>
      <c r="JP11" s="591" t="s">
        <v>1068</v>
      </c>
      <c r="JQ11" s="591" t="s">
        <v>1069</v>
      </c>
      <c r="JR11" s="591" t="s">
        <v>1068</v>
      </c>
      <c r="JS11" s="591" t="s">
        <v>1069</v>
      </c>
      <c r="JT11" s="591" t="s">
        <v>1068</v>
      </c>
      <c r="JU11" s="591" t="s">
        <v>1069</v>
      </c>
      <c r="JV11" s="591" t="s">
        <v>1068</v>
      </c>
      <c r="JW11" s="591" t="s">
        <v>1069</v>
      </c>
      <c r="JX11" s="591" t="s">
        <v>1068</v>
      </c>
      <c r="JY11" s="591" t="s">
        <v>1069</v>
      </c>
      <c r="JZ11" s="591" t="s">
        <v>1068</v>
      </c>
      <c r="KA11" s="591" t="s">
        <v>1069</v>
      </c>
      <c r="KB11" s="591" t="s">
        <v>1068</v>
      </c>
      <c r="KC11" s="591" t="s">
        <v>1069</v>
      </c>
      <c r="KD11" s="591" t="s">
        <v>1068</v>
      </c>
      <c r="KE11" s="591" t="s">
        <v>1069</v>
      </c>
      <c r="KF11" s="591" t="s">
        <v>1068</v>
      </c>
      <c r="KG11" s="591" t="s">
        <v>1069</v>
      </c>
      <c r="KH11" s="591" t="s">
        <v>1068</v>
      </c>
      <c r="KI11" s="591" t="s">
        <v>1069</v>
      </c>
      <c r="KJ11" s="591" t="s">
        <v>1068</v>
      </c>
      <c r="KK11" s="591" t="s">
        <v>1069</v>
      </c>
      <c r="KL11" s="591" t="s">
        <v>1068</v>
      </c>
      <c r="KM11" s="591" t="s">
        <v>1069</v>
      </c>
      <c r="KN11" s="202" t="s">
        <v>1068</v>
      </c>
      <c r="KO11" s="202" t="s">
        <v>1069</v>
      </c>
      <c r="KP11" s="202" t="s">
        <v>1068</v>
      </c>
      <c r="KQ11" s="202" t="s">
        <v>1069</v>
      </c>
      <c r="KR11" s="202" t="s">
        <v>1068</v>
      </c>
      <c r="KS11" s="202" t="s">
        <v>1069</v>
      </c>
      <c r="KT11" s="202" t="s">
        <v>1068</v>
      </c>
      <c r="KU11" s="202" t="s">
        <v>1069</v>
      </c>
    </row>
    <row r="12" spans="1:307" ht="21.75" customHeight="1" x14ac:dyDescent="0.25">
      <c r="B12" s="640">
        <v>1</v>
      </c>
      <c r="C12" s="465" t="s">
        <v>1200</v>
      </c>
      <c r="D12" s="641"/>
      <c r="E12" s="642" t="e">
        <f>D12*100/D13</f>
        <v>#DIV/0!</v>
      </c>
      <c r="F12" s="643"/>
      <c r="G12" s="642" t="e">
        <f>F12*100/F13</f>
        <v>#DIV/0!</v>
      </c>
      <c r="H12" s="643"/>
      <c r="I12" s="642" t="e">
        <f>H12*100/H13</f>
        <v>#DIV/0!</v>
      </c>
      <c r="J12" s="644"/>
      <c r="K12" s="642" t="e">
        <f>J12*100/J13</f>
        <v>#DIV/0!</v>
      </c>
      <c r="L12" s="547"/>
      <c r="M12" s="642" t="e">
        <f>L12*100/L13</f>
        <v>#DIV/0!</v>
      </c>
      <c r="N12" s="547"/>
      <c r="O12" s="642" t="e">
        <f>N12*100/N13</f>
        <v>#DIV/0!</v>
      </c>
      <c r="P12" s="309"/>
      <c r="Q12" s="642" t="e">
        <f>P12*100/P13</f>
        <v>#DIV/0!</v>
      </c>
      <c r="R12" s="309"/>
      <c r="S12" s="642" t="e">
        <f>R12*100/R13</f>
        <v>#DIV/0!</v>
      </c>
      <c r="T12" s="646"/>
      <c r="U12" s="642" t="e">
        <f>T12*100/T13</f>
        <v>#DIV/0!</v>
      </c>
      <c r="V12" s="646"/>
      <c r="W12" s="642" t="e">
        <f>V12*100/V13</f>
        <v>#DIV/0!</v>
      </c>
      <c r="X12" s="646"/>
      <c r="Y12" s="642" t="e">
        <f>X12*100/X13</f>
        <v>#DIV/0!</v>
      </c>
      <c r="Z12" s="646"/>
      <c r="AA12" s="642" t="e">
        <f>Z12*100/Z13</f>
        <v>#DIV/0!</v>
      </c>
      <c r="AB12" s="641"/>
      <c r="AC12" s="642" t="e">
        <f>AB12*100/AB13</f>
        <v>#DIV/0!</v>
      </c>
      <c r="AD12" s="643"/>
      <c r="AE12" s="642" t="e">
        <f>AD12*100/AD13</f>
        <v>#DIV/0!</v>
      </c>
      <c r="AF12" s="643"/>
      <c r="AG12" s="642" t="e">
        <f>AF12*100/AF13</f>
        <v>#DIV/0!</v>
      </c>
      <c r="AH12" s="643"/>
      <c r="AI12" s="642" t="e">
        <f>AH12*100/AH13</f>
        <v>#DIV/0!</v>
      </c>
      <c r="AJ12" s="647"/>
      <c r="AK12" s="642" t="e">
        <f>AJ12*100/AJ13</f>
        <v>#DIV/0!</v>
      </c>
      <c r="AL12" s="648"/>
      <c r="AM12" s="642" t="e">
        <f>AL12*100/AL13</f>
        <v>#DIV/0!</v>
      </c>
      <c r="AN12" s="648"/>
      <c r="AO12" s="642" t="e">
        <f>AN12*100/AN13</f>
        <v>#DIV/0!</v>
      </c>
      <c r="AP12" s="648"/>
      <c r="AQ12" s="642" t="e">
        <f>AP12*100/AP13</f>
        <v>#DIV/0!</v>
      </c>
      <c r="AR12" s="640"/>
      <c r="AS12" s="642" t="e">
        <f>AR12*100/AR13</f>
        <v>#DIV/0!</v>
      </c>
      <c r="AT12" s="640"/>
      <c r="AU12" s="642" t="e">
        <f>AT12*100/AT13</f>
        <v>#DIV/0!</v>
      </c>
      <c r="AV12" s="640"/>
      <c r="AW12" s="642" t="e">
        <f>AV12*100/AV13</f>
        <v>#DIV/0!</v>
      </c>
      <c r="AX12" s="640">
        <v>0</v>
      </c>
      <c r="AY12" s="642" t="e">
        <f>AX12*100/AX13</f>
        <v>#DIV/0!</v>
      </c>
      <c r="AZ12" s="641"/>
      <c r="BA12" s="642" t="e">
        <f>AZ12*100/AZ13</f>
        <v>#DIV/0!</v>
      </c>
      <c r="BB12" s="643"/>
      <c r="BC12" s="642" t="e">
        <f>BB12*100/BB13</f>
        <v>#DIV/0!</v>
      </c>
      <c r="BD12" s="643"/>
      <c r="BE12" s="642" t="e">
        <f>BD12*100/BD13</f>
        <v>#DIV/0!</v>
      </c>
      <c r="BF12" s="649">
        <v>0</v>
      </c>
      <c r="BG12" s="642" t="e">
        <f>BF12*100/BF13</f>
        <v>#DIV/0!</v>
      </c>
      <c r="BH12" s="641"/>
      <c r="BI12" s="642" t="e">
        <f>BH12*100/BH13</f>
        <v>#DIV/0!</v>
      </c>
      <c r="BJ12" s="643"/>
      <c r="BK12" s="642" t="e">
        <f>BJ12*100/BJ13</f>
        <v>#DIV/0!</v>
      </c>
      <c r="BL12" s="643"/>
      <c r="BM12" s="642" t="e">
        <f>BL12*100/BL13</f>
        <v>#DIV/0!</v>
      </c>
      <c r="BN12" s="643">
        <v>0</v>
      </c>
      <c r="BO12" s="642" t="e">
        <f>BN12*100/BN13</f>
        <v>#DIV/0!</v>
      </c>
      <c r="BP12" s="640"/>
      <c r="BQ12" s="642" t="e">
        <f>BP12*100/BP13</f>
        <v>#DIV/0!</v>
      </c>
      <c r="BR12" s="640"/>
      <c r="BS12" s="642" t="e">
        <f>BR12*100/BR13</f>
        <v>#DIV/0!</v>
      </c>
      <c r="BT12" s="640"/>
      <c r="BU12" s="642" t="e">
        <f>BT12*100/BT13</f>
        <v>#DIV/0!</v>
      </c>
      <c r="BV12" s="640"/>
      <c r="BW12" s="642" t="e">
        <f>BV12*100/BV13</f>
        <v>#DIV/0!</v>
      </c>
      <c r="BX12" s="646"/>
      <c r="BY12" s="642" t="e">
        <f>BX12*100/BX13</f>
        <v>#DIV/0!</v>
      </c>
      <c r="BZ12" s="646"/>
      <c r="CA12" s="642" t="e">
        <f>BZ12*100/BZ13</f>
        <v>#DIV/0!</v>
      </c>
      <c r="CB12" s="646"/>
      <c r="CC12" s="642" t="e">
        <f>CB12*100/CB13</f>
        <v>#DIV/0!</v>
      </c>
      <c r="CD12" s="646"/>
      <c r="CE12" s="642" t="e">
        <f>CD12*100/CD13</f>
        <v>#DIV/0!</v>
      </c>
      <c r="CF12" s="646"/>
      <c r="CG12" s="642" t="e">
        <f>CF12*100/CF13</f>
        <v>#DIV/0!</v>
      </c>
      <c r="CH12" s="646"/>
      <c r="CI12" s="642" t="e">
        <f>CH12*100/CH13</f>
        <v>#DIV/0!</v>
      </c>
      <c r="CJ12" s="646"/>
      <c r="CK12" s="642" t="e">
        <f>CJ12*100/CJ13</f>
        <v>#DIV/0!</v>
      </c>
      <c r="CL12" s="646"/>
      <c r="CM12" s="642" t="e">
        <f>CL12*100/CL13</f>
        <v>#DIV/0!</v>
      </c>
      <c r="CN12" s="640"/>
      <c r="CO12" s="642" t="e">
        <f>CN12*100/CN13</f>
        <v>#DIV/0!</v>
      </c>
      <c r="CP12" s="640"/>
      <c r="CQ12" s="642" t="e">
        <f>CP12*100/CP13</f>
        <v>#DIV/0!</v>
      </c>
      <c r="CR12" s="640"/>
      <c r="CS12" s="642" t="e">
        <f>CR12*100/CR13</f>
        <v>#DIV/0!</v>
      </c>
      <c r="CT12" s="640"/>
      <c r="CU12" s="642" t="e">
        <f>CT12*100/CT13</f>
        <v>#DIV/0!</v>
      </c>
      <c r="CV12" s="311"/>
      <c r="CW12" s="642" t="e">
        <f>CV12*100/CV13</f>
        <v>#DIV/0!</v>
      </c>
      <c r="CX12" s="309"/>
      <c r="CY12" s="642" t="e">
        <f>CX12*100/CX13</f>
        <v>#DIV/0!</v>
      </c>
      <c r="CZ12" s="309"/>
      <c r="DA12" s="642" t="e">
        <f>CZ12*100/CZ13</f>
        <v>#DIV/0!</v>
      </c>
      <c r="DB12" s="309">
        <v>0</v>
      </c>
      <c r="DC12" s="642" t="e">
        <f>DB12*100/DB13</f>
        <v>#DIV/0!</v>
      </c>
      <c r="DD12" s="640"/>
      <c r="DE12" s="642" t="e">
        <f>DD12*100/DD13</f>
        <v>#DIV/0!</v>
      </c>
      <c r="DF12" s="640"/>
      <c r="DG12" s="642" t="e">
        <f>DF12*100/DF13</f>
        <v>#DIV/0!</v>
      </c>
      <c r="DH12" s="640"/>
      <c r="DI12" s="642" t="e">
        <f>DH12*100/DH13</f>
        <v>#DIV/0!</v>
      </c>
      <c r="DJ12" s="640"/>
      <c r="DK12" s="642" t="e">
        <f>DJ12*100/DJ13</f>
        <v>#DIV/0!</v>
      </c>
      <c r="DL12" s="646"/>
      <c r="DM12" s="642" t="e">
        <f>DL12*100/DL13</f>
        <v>#DIV/0!</v>
      </c>
      <c r="DN12" s="646"/>
      <c r="DO12" s="642" t="e">
        <f>DN12*100/DN13</f>
        <v>#DIV/0!</v>
      </c>
      <c r="DP12" s="646"/>
      <c r="DQ12" s="642" t="e">
        <f>DP12*100/DP13</f>
        <v>#DIV/0!</v>
      </c>
      <c r="DR12" s="646">
        <v>0</v>
      </c>
      <c r="DS12" s="642" t="e">
        <f>DR12*100/DR13</f>
        <v>#DIV/0!</v>
      </c>
      <c r="DT12" s="311"/>
      <c r="DU12" s="642" t="e">
        <f>DT12*100/DT13</f>
        <v>#DIV/0!</v>
      </c>
      <c r="DV12" s="309"/>
      <c r="DW12" s="642" t="e">
        <f>DV12*100/DV13</f>
        <v>#DIV/0!</v>
      </c>
      <c r="DX12" s="309"/>
      <c r="DY12" s="642" t="e">
        <f>DX12*100/DX13</f>
        <v>#DIV/0!</v>
      </c>
      <c r="DZ12" s="309"/>
      <c r="EA12" s="642" t="e">
        <f>DZ12*100/DZ13</f>
        <v>#DIV/0!</v>
      </c>
      <c r="EB12" s="311"/>
      <c r="EC12" s="642" t="e">
        <f>EB12*100/EB13</f>
        <v>#DIV/0!</v>
      </c>
      <c r="ED12" s="309"/>
      <c r="EE12" s="642" t="e">
        <f>ED12*100/ED13</f>
        <v>#DIV/0!</v>
      </c>
      <c r="EF12" s="309"/>
      <c r="EG12" s="642" t="e">
        <f>EF12*100/EF13</f>
        <v>#DIV/0!</v>
      </c>
      <c r="EH12" s="309">
        <v>0</v>
      </c>
      <c r="EI12" s="642" t="e">
        <f>EH12*100/EH13</f>
        <v>#DIV/0!</v>
      </c>
      <c r="EJ12" s="650"/>
      <c r="EK12" s="642" t="e">
        <f>EJ12*100/EJ13</f>
        <v>#DIV/0!</v>
      </c>
      <c r="EL12" s="650"/>
      <c r="EM12" s="642" t="e">
        <f>EL12*100/EL13</f>
        <v>#DIV/0!</v>
      </c>
      <c r="EN12" s="650"/>
      <c r="EO12" s="642" t="e">
        <f>EN12*100/EN13</f>
        <v>#DIV/0!</v>
      </c>
      <c r="EP12" s="650"/>
      <c r="EQ12" s="642" t="e">
        <f>EP12*100/EP13</f>
        <v>#DIV/0!</v>
      </c>
      <c r="ER12" s="646"/>
      <c r="ES12" s="642" t="e">
        <f>ER12*100/ER13</f>
        <v>#DIV/0!</v>
      </c>
      <c r="ET12" s="646"/>
      <c r="EU12" s="642" t="e">
        <f>ET12*100/ET13</f>
        <v>#DIV/0!</v>
      </c>
      <c r="EV12" s="646"/>
      <c r="EW12" s="642" t="e">
        <f>EV12*100/EV13</f>
        <v>#DIV/0!</v>
      </c>
      <c r="EX12" s="646"/>
      <c r="EY12" s="642" t="e">
        <f>EX12*100/EX13</f>
        <v>#DIV/0!</v>
      </c>
      <c r="EZ12" s="311"/>
      <c r="FA12" s="642" t="e">
        <f>EZ12*100/EZ13</f>
        <v>#DIV/0!</v>
      </c>
      <c r="FB12" s="309"/>
      <c r="FC12" s="642" t="e">
        <f>FB12*100/FB13</f>
        <v>#DIV/0!</v>
      </c>
      <c r="FD12" s="309"/>
      <c r="FE12" s="642" t="e">
        <f>FD12*100/FD13</f>
        <v>#DIV/0!</v>
      </c>
      <c r="FF12" s="309"/>
      <c r="FG12" s="642" t="e">
        <f>FF12*100/FF13</f>
        <v>#DIV/0!</v>
      </c>
      <c r="FH12" s="311"/>
      <c r="FI12" s="642" t="e">
        <f>FH12*100/FH13</f>
        <v>#DIV/0!</v>
      </c>
      <c r="FJ12" s="309"/>
      <c r="FK12" s="642" t="e">
        <f>FJ12*100/FJ13</f>
        <v>#DIV/0!</v>
      </c>
      <c r="FL12" s="309"/>
      <c r="FM12" s="642" t="e">
        <f>FL12*100/FL13</f>
        <v>#DIV/0!</v>
      </c>
      <c r="FN12" s="309"/>
      <c r="FO12" s="642" t="e">
        <f>FN12*100/FN13</f>
        <v>#DIV/0!</v>
      </c>
      <c r="FP12" s="640"/>
      <c r="FQ12" s="642" t="e">
        <f>FP12*100/FP13</f>
        <v>#DIV/0!</v>
      </c>
      <c r="FR12" s="640"/>
      <c r="FS12" s="642" t="e">
        <f>FR12*100/FR13</f>
        <v>#DIV/0!</v>
      </c>
      <c r="FT12" s="640"/>
      <c r="FU12" s="642" t="e">
        <f>FT12*100/FT13</f>
        <v>#DIV/0!</v>
      </c>
      <c r="FV12" s="640"/>
      <c r="FW12" s="642" t="e">
        <f>FV12*100/FV13</f>
        <v>#DIV/0!</v>
      </c>
      <c r="FX12" s="641"/>
      <c r="FY12" s="642" t="e">
        <f>FX12*100/FX13</f>
        <v>#DIV/0!</v>
      </c>
      <c r="FZ12" s="643"/>
      <c r="GA12" s="642" t="e">
        <f>FZ12*100/FZ13</f>
        <v>#DIV/0!</v>
      </c>
      <c r="GB12" s="643"/>
      <c r="GC12" s="642" t="e">
        <f>GB12*100/GB13</f>
        <v>#DIV/0!</v>
      </c>
      <c r="GD12" s="643"/>
      <c r="GE12" s="642" t="e">
        <f>GD12*100/GD13</f>
        <v>#DIV/0!</v>
      </c>
      <c r="GF12" s="640"/>
      <c r="GG12" s="642" t="e">
        <f>GF12*100/GF13</f>
        <v>#DIV/0!</v>
      </c>
      <c r="GH12" s="640"/>
      <c r="GI12" s="642" t="e">
        <f>GH12*100/GH13</f>
        <v>#DIV/0!</v>
      </c>
      <c r="GJ12" s="640"/>
      <c r="GK12" s="642" t="e">
        <f>GJ12*100/GJ13</f>
        <v>#DIV/0!</v>
      </c>
      <c r="GL12" s="640"/>
      <c r="GM12" s="642" t="e">
        <f>GL12*100/GL13</f>
        <v>#DIV/0!</v>
      </c>
      <c r="GN12" s="651"/>
      <c r="GO12" s="642" t="e">
        <f>GN12*100/GN13</f>
        <v>#DIV/0!</v>
      </c>
      <c r="GP12" s="651"/>
      <c r="GQ12" s="642" t="e">
        <f>GP12*100/GP13</f>
        <v>#DIV/0!</v>
      </c>
      <c r="GR12" s="651"/>
      <c r="GS12" s="642" t="e">
        <f>GR12*100/GR13</f>
        <v>#DIV/0!</v>
      </c>
      <c r="GT12" s="651"/>
      <c r="GU12" s="642" t="e">
        <f>GT12*100/GT13</f>
        <v>#DIV/0!</v>
      </c>
      <c r="GV12" s="311"/>
      <c r="GW12" s="642" t="e">
        <f>GV12*100/GV13</f>
        <v>#DIV/0!</v>
      </c>
      <c r="GX12" s="309"/>
      <c r="GY12" s="642" t="e">
        <f>GX12*100/GX13</f>
        <v>#DIV/0!</v>
      </c>
      <c r="GZ12" s="309"/>
      <c r="HA12" s="642" t="e">
        <f>GZ12*100/GZ13</f>
        <v>#DIV/0!</v>
      </c>
      <c r="HB12" s="309"/>
      <c r="HC12" s="642" t="e">
        <f>HB12*100/HB13</f>
        <v>#DIV/0!</v>
      </c>
      <c r="HD12" s="311"/>
      <c r="HE12" s="642" t="e">
        <f>HD12*100/HD13</f>
        <v>#DIV/0!</v>
      </c>
      <c r="HF12" s="309"/>
      <c r="HG12" s="642" t="e">
        <f>HF12*100/HF13</f>
        <v>#DIV/0!</v>
      </c>
      <c r="HH12" s="309"/>
      <c r="HI12" s="312"/>
      <c r="HJ12" s="309"/>
      <c r="HK12" s="642" t="e">
        <f>HJ12*100/HJ13</f>
        <v>#DIV/0!</v>
      </c>
      <c r="HL12" s="558"/>
      <c r="HM12" s="642" t="e">
        <f>HL12*100/HL13</f>
        <v>#DIV/0!</v>
      </c>
      <c r="HN12" s="559"/>
      <c r="HO12" s="642" t="e">
        <f>HN12*100/HN13</f>
        <v>#DIV/0!</v>
      </c>
      <c r="HP12" s="559"/>
      <c r="HQ12" s="642" t="e">
        <f>HP12*100/HP13</f>
        <v>#DIV/0!</v>
      </c>
      <c r="HR12" s="559"/>
      <c r="HS12" s="642" t="e">
        <f>HR12*100/HR13</f>
        <v>#DIV/0!</v>
      </c>
      <c r="HT12" s="646"/>
      <c r="HU12" s="642" t="e">
        <f>HT12*100/HT13</f>
        <v>#DIV/0!</v>
      </c>
      <c r="HV12" s="646"/>
      <c r="HW12" s="642" t="e">
        <f>HV12*100/HV13</f>
        <v>#DIV/0!</v>
      </c>
      <c r="HX12" s="646"/>
      <c r="HY12" s="642" t="e">
        <f>HX12*100/HX13</f>
        <v>#DIV/0!</v>
      </c>
      <c r="HZ12" s="646"/>
      <c r="IA12" s="642" t="e">
        <f>HZ12*100/HZ13</f>
        <v>#DIV/0!</v>
      </c>
      <c r="IB12" s="640"/>
      <c r="IC12" s="642" t="e">
        <f>IB12*100/IB13</f>
        <v>#DIV/0!</v>
      </c>
      <c r="ID12" s="640"/>
      <c r="IE12" s="642" t="e">
        <f>ID12*100/ID13</f>
        <v>#DIV/0!</v>
      </c>
      <c r="IF12" s="640"/>
      <c r="IG12" s="642" t="e">
        <f>IF12*100/IF13</f>
        <v>#DIV/0!</v>
      </c>
      <c r="IH12" s="640"/>
      <c r="II12" s="642" t="e">
        <f>IH12*100/IH13</f>
        <v>#DIV/0!</v>
      </c>
      <c r="IJ12" s="646"/>
      <c r="IK12" s="642" t="e">
        <f>IJ12*100/IJ13</f>
        <v>#DIV/0!</v>
      </c>
      <c r="IL12" s="646"/>
      <c r="IM12" s="642" t="e">
        <f>IL12*100/IL13</f>
        <v>#DIV/0!</v>
      </c>
      <c r="IN12" s="646"/>
      <c r="IO12" s="642" t="e">
        <f>IN12*100/IN13</f>
        <v>#DIV/0!</v>
      </c>
      <c r="IP12" s="646"/>
      <c r="IQ12" s="642" t="e">
        <f>IP12*100/IP13</f>
        <v>#DIV/0!</v>
      </c>
      <c r="IR12" s="640"/>
      <c r="IS12" s="642" t="e">
        <f>IR12*100/IR13</f>
        <v>#DIV/0!</v>
      </c>
      <c r="IT12" s="640"/>
      <c r="IU12" s="642" t="e">
        <f>IT12*100/IT13</f>
        <v>#DIV/0!</v>
      </c>
      <c r="IV12" s="640"/>
      <c r="IW12" s="642" t="e">
        <f>IV12*100/IV13</f>
        <v>#DIV/0!</v>
      </c>
      <c r="IX12" s="640"/>
      <c r="IY12" s="642" t="e">
        <f>IX12*100/IX13</f>
        <v>#DIV/0!</v>
      </c>
      <c r="IZ12" s="640"/>
      <c r="JA12" s="642" t="e">
        <f>IZ12*100/IZ13</f>
        <v>#DIV/0!</v>
      </c>
      <c r="JB12" s="640"/>
      <c r="JC12" s="642" t="e">
        <f>JB12*100/JB13</f>
        <v>#DIV/0!</v>
      </c>
      <c r="JD12" s="640"/>
      <c r="JE12" s="642" t="e">
        <f>JD12*100/JD13</f>
        <v>#DIV/0!</v>
      </c>
      <c r="JF12" s="640"/>
      <c r="JG12" s="642" t="e">
        <f>JF12*100/JF13</f>
        <v>#DIV/0!</v>
      </c>
      <c r="JH12" s="646"/>
      <c r="JI12" s="642" t="e">
        <f>JH12*100/JH13</f>
        <v>#DIV/0!</v>
      </c>
      <c r="JJ12" s="646"/>
      <c r="JK12" s="642" t="e">
        <f>JJ12*100/JJ13</f>
        <v>#DIV/0!</v>
      </c>
      <c r="JL12" s="646"/>
      <c r="JM12" s="642" t="e">
        <f>JL12*100/JL13</f>
        <v>#DIV/0!</v>
      </c>
      <c r="JN12" s="646"/>
      <c r="JO12" s="642" t="e">
        <f>JN12*100/JN13</f>
        <v>#DIV/0!</v>
      </c>
      <c r="JP12" s="309"/>
      <c r="JQ12" s="642" t="e">
        <f>JP12*100/JP13</f>
        <v>#DIV/0!</v>
      </c>
      <c r="JR12" s="309"/>
      <c r="JS12" s="642" t="e">
        <f>JR12*100/JR13</f>
        <v>#DIV/0!</v>
      </c>
      <c r="JT12" s="309"/>
      <c r="JU12" s="642" t="e">
        <f>JT12*100/JT13</f>
        <v>#DIV/0!</v>
      </c>
      <c r="JV12" s="309"/>
      <c r="JW12" s="642" t="e">
        <f>JV12*100/JV13</f>
        <v>#DIV/0!</v>
      </c>
      <c r="JX12" s="651"/>
      <c r="JY12" s="642" t="e">
        <f>JX12*100/JX13</f>
        <v>#DIV/0!</v>
      </c>
      <c r="JZ12" s="651"/>
      <c r="KA12" s="642" t="e">
        <f>JZ12*100/JZ13</f>
        <v>#DIV/0!</v>
      </c>
      <c r="KB12" s="651"/>
      <c r="KC12" s="642" t="e">
        <f>KB12*100/KB13</f>
        <v>#DIV/0!</v>
      </c>
      <c r="KD12" s="651"/>
      <c r="KE12" s="642" t="e">
        <f>KD12*100/KD13</f>
        <v>#DIV/0!</v>
      </c>
      <c r="KF12" s="640"/>
      <c r="KG12" s="645"/>
      <c r="KH12" s="640"/>
      <c r="KI12" s="640"/>
      <c r="KJ12" s="640"/>
      <c r="KK12" s="645"/>
      <c r="KL12" s="640"/>
      <c r="KM12" s="640"/>
      <c r="KN12" s="606">
        <f t="shared" ref="KN12:KN15" si="0">KP12+KR12+KT12</f>
        <v>0</v>
      </c>
      <c r="KO12" s="642" t="e">
        <f>KN12*100/KN13</f>
        <v>#DIV/0!</v>
      </c>
      <c r="KP12" s="606"/>
      <c r="KQ12" s="642" t="e">
        <f>KP12*100/KP13</f>
        <v>#DIV/0!</v>
      </c>
      <c r="KR12" s="606"/>
      <c r="KS12" s="642" t="e">
        <f>KR12*100/KR13</f>
        <v>#DIV/0!</v>
      </c>
      <c r="KT12" s="606"/>
      <c r="KU12" s="642" t="e">
        <f>KT12*100/KT13</f>
        <v>#DIV/0!</v>
      </c>
    </row>
    <row r="13" spans="1:307" ht="24" x14ac:dyDescent="0.25">
      <c r="B13" s="640">
        <v>2</v>
      </c>
      <c r="C13" s="465" t="s">
        <v>1070</v>
      </c>
      <c r="D13" s="653"/>
      <c r="E13" s="654">
        <v>100</v>
      </c>
      <c r="F13" s="655"/>
      <c r="G13" s="654">
        <v>100</v>
      </c>
      <c r="H13" s="655"/>
      <c r="I13" s="654">
        <v>100</v>
      </c>
      <c r="J13" s="656"/>
      <c r="K13" s="654">
        <v>100</v>
      </c>
      <c r="L13" s="547"/>
      <c r="M13" s="654">
        <v>100</v>
      </c>
      <c r="N13" s="547"/>
      <c r="O13" s="654">
        <v>100</v>
      </c>
      <c r="P13" s="333"/>
      <c r="Q13" s="654">
        <v>100</v>
      </c>
      <c r="R13" s="333"/>
      <c r="S13" s="654">
        <v>100</v>
      </c>
      <c r="T13" s="646"/>
      <c r="U13" s="654">
        <v>100</v>
      </c>
      <c r="V13" s="646"/>
      <c r="W13" s="654">
        <v>100</v>
      </c>
      <c r="X13" s="646"/>
      <c r="Y13" s="654">
        <v>100</v>
      </c>
      <c r="Z13" s="646"/>
      <c r="AA13" s="654">
        <v>100</v>
      </c>
      <c r="AB13" s="653"/>
      <c r="AC13" s="654">
        <v>100</v>
      </c>
      <c r="AD13" s="655"/>
      <c r="AE13" s="654">
        <v>100</v>
      </c>
      <c r="AF13" s="655"/>
      <c r="AG13" s="654">
        <v>100</v>
      </c>
      <c r="AH13" s="655"/>
      <c r="AI13" s="654">
        <v>100</v>
      </c>
      <c r="AJ13" s="657"/>
      <c r="AK13" s="654">
        <v>100</v>
      </c>
      <c r="AL13" s="658"/>
      <c r="AM13" s="654">
        <v>100</v>
      </c>
      <c r="AN13" s="658"/>
      <c r="AO13" s="654">
        <v>100</v>
      </c>
      <c r="AP13" s="658"/>
      <c r="AQ13" s="654">
        <v>100</v>
      </c>
      <c r="AR13" s="252"/>
      <c r="AS13" s="654">
        <v>100</v>
      </c>
      <c r="AT13" s="252"/>
      <c r="AU13" s="654">
        <v>100</v>
      </c>
      <c r="AV13" s="252"/>
      <c r="AW13" s="654">
        <v>100</v>
      </c>
      <c r="AX13" s="252">
        <v>0</v>
      </c>
      <c r="AY13" s="654">
        <v>100</v>
      </c>
      <c r="AZ13" s="641"/>
      <c r="BA13" s="654">
        <v>100</v>
      </c>
      <c r="BB13" s="643"/>
      <c r="BC13" s="654">
        <v>100</v>
      </c>
      <c r="BD13" s="643"/>
      <c r="BE13" s="654">
        <v>100</v>
      </c>
      <c r="BF13" s="643">
        <v>0</v>
      </c>
      <c r="BG13" s="654">
        <v>100</v>
      </c>
      <c r="BH13" s="653"/>
      <c r="BI13" s="654">
        <v>100</v>
      </c>
      <c r="BJ13" s="655"/>
      <c r="BK13" s="654">
        <v>100</v>
      </c>
      <c r="BL13" s="655"/>
      <c r="BM13" s="654">
        <v>100</v>
      </c>
      <c r="BN13" s="655">
        <v>0</v>
      </c>
      <c r="BO13" s="654">
        <v>100</v>
      </c>
      <c r="BP13" s="640"/>
      <c r="BQ13" s="654">
        <v>100</v>
      </c>
      <c r="BR13" s="640"/>
      <c r="BS13" s="654">
        <v>100</v>
      </c>
      <c r="BT13" s="640"/>
      <c r="BU13" s="654">
        <v>100</v>
      </c>
      <c r="BV13" s="640"/>
      <c r="BW13" s="654">
        <v>100</v>
      </c>
      <c r="BX13" s="646"/>
      <c r="BY13" s="654">
        <v>100</v>
      </c>
      <c r="BZ13" s="646"/>
      <c r="CA13" s="654">
        <v>100</v>
      </c>
      <c r="CB13" s="646"/>
      <c r="CC13" s="654">
        <v>100</v>
      </c>
      <c r="CD13" s="646"/>
      <c r="CE13" s="654">
        <v>100</v>
      </c>
      <c r="CF13" s="646"/>
      <c r="CG13" s="654">
        <v>100</v>
      </c>
      <c r="CH13" s="646"/>
      <c r="CI13" s="654">
        <v>100</v>
      </c>
      <c r="CJ13" s="646"/>
      <c r="CK13" s="654">
        <v>100</v>
      </c>
      <c r="CL13" s="646"/>
      <c r="CM13" s="654">
        <v>100</v>
      </c>
      <c r="CN13" s="640"/>
      <c r="CO13" s="654">
        <v>100</v>
      </c>
      <c r="CP13" s="640"/>
      <c r="CQ13" s="654">
        <v>100</v>
      </c>
      <c r="CR13" s="640"/>
      <c r="CS13" s="654">
        <v>100</v>
      </c>
      <c r="CT13" s="640"/>
      <c r="CU13" s="654">
        <v>100</v>
      </c>
      <c r="CV13" s="334"/>
      <c r="CW13" s="654">
        <v>100</v>
      </c>
      <c r="CX13" s="333"/>
      <c r="CY13" s="654">
        <v>100</v>
      </c>
      <c r="CZ13" s="333"/>
      <c r="DA13" s="654">
        <v>100</v>
      </c>
      <c r="DB13" s="333">
        <v>0</v>
      </c>
      <c r="DC13" s="654">
        <v>100</v>
      </c>
      <c r="DD13" s="640"/>
      <c r="DE13" s="654">
        <v>100</v>
      </c>
      <c r="DF13" s="640"/>
      <c r="DG13" s="654">
        <v>100</v>
      </c>
      <c r="DH13" s="640"/>
      <c r="DI13" s="654">
        <v>100</v>
      </c>
      <c r="DJ13" s="640"/>
      <c r="DK13" s="654">
        <v>100</v>
      </c>
      <c r="DL13" s="646"/>
      <c r="DM13" s="654">
        <v>100</v>
      </c>
      <c r="DN13" s="646"/>
      <c r="DO13" s="654">
        <v>100</v>
      </c>
      <c r="DP13" s="646"/>
      <c r="DQ13" s="654">
        <v>100</v>
      </c>
      <c r="DR13" s="646">
        <v>0</v>
      </c>
      <c r="DS13" s="654">
        <v>100</v>
      </c>
      <c r="DT13" s="334"/>
      <c r="DU13" s="654">
        <v>100</v>
      </c>
      <c r="DV13" s="333"/>
      <c r="DW13" s="654">
        <v>100</v>
      </c>
      <c r="DX13" s="333"/>
      <c r="DY13" s="654">
        <v>100</v>
      </c>
      <c r="DZ13" s="333"/>
      <c r="EA13" s="654">
        <v>100</v>
      </c>
      <c r="EB13" s="334"/>
      <c r="EC13" s="654">
        <v>100</v>
      </c>
      <c r="ED13" s="333"/>
      <c r="EE13" s="654">
        <v>100</v>
      </c>
      <c r="EF13" s="333"/>
      <c r="EG13" s="654">
        <v>100</v>
      </c>
      <c r="EH13" s="333">
        <v>0</v>
      </c>
      <c r="EI13" s="654">
        <v>100</v>
      </c>
      <c r="EJ13" s="650"/>
      <c r="EK13" s="654">
        <v>100</v>
      </c>
      <c r="EL13" s="650"/>
      <c r="EM13" s="654">
        <v>100</v>
      </c>
      <c r="EN13" s="650"/>
      <c r="EO13" s="654">
        <v>100</v>
      </c>
      <c r="EP13" s="650"/>
      <c r="EQ13" s="654">
        <v>100</v>
      </c>
      <c r="ER13" s="641"/>
      <c r="ES13" s="654">
        <v>100</v>
      </c>
      <c r="ET13" s="643"/>
      <c r="EU13" s="654">
        <v>100</v>
      </c>
      <c r="EV13" s="643"/>
      <c r="EW13" s="654">
        <v>100</v>
      </c>
      <c r="EX13" s="643"/>
      <c r="EY13" s="654">
        <v>100</v>
      </c>
      <c r="EZ13" s="334"/>
      <c r="FA13" s="654">
        <v>100</v>
      </c>
      <c r="FB13" s="333"/>
      <c r="FC13" s="654">
        <v>100</v>
      </c>
      <c r="FD13" s="333"/>
      <c r="FE13" s="654">
        <v>100</v>
      </c>
      <c r="FF13" s="333"/>
      <c r="FG13" s="654">
        <v>100</v>
      </c>
      <c r="FH13" s="311"/>
      <c r="FI13" s="654">
        <v>100</v>
      </c>
      <c r="FJ13" s="309"/>
      <c r="FK13" s="654">
        <v>100</v>
      </c>
      <c r="FL13" s="309"/>
      <c r="FM13" s="654">
        <v>100</v>
      </c>
      <c r="FN13" s="309"/>
      <c r="FO13" s="654">
        <v>100</v>
      </c>
      <c r="FP13" s="640"/>
      <c r="FQ13" s="654">
        <v>100</v>
      </c>
      <c r="FR13" s="640"/>
      <c r="FS13" s="654">
        <v>100</v>
      </c>
      <c r="FT13" s="640"/>
      <c r="FU13" s="654">
        <v>100</v>
      </c>
      <c r="FV13" s="640"/>
      <c r="FW13" s="654">
        <v>100</v>
      </c>
      <c r="FX13" s="641"/>
      <c r="FY13" s="654">
        <v>100</v>
      </c>
      <c r="FZ13" s="643"/>
      <c r="GA13" s="654">
        <v>100</v>
      </c>
      <c r="GB13" s="643"/>
      <c r="GC13" s="654">
        <v>100</v>
      </c>
      <c r="GD13" s="643"/>
      <c r="GE13" s="654">
        <v>100</v>
      </c>
      <c r="GF13" s="640"/>
      <c r="GG13" s="654">
        <v>100</v>
      </c>
      <c r="GH13" s="640"/>
      <c r="GI13" s="654">
        <v>100</v>
      </c>
      <c r="GJ13" s="640"/>
      <c r="GK13" s="654">
        <v>100</v>
      </c>
      <c r="GL13" s="640"/>
      <c r="GM13" s="654">
        <v>100</v>
      </c>
      <c r="GN13" s="643"/>
      <c r="GO13" s="654">
        <v>100</v>
      </c>
      <c r="GP13" s="643"/>
      <c r="GQ13" s="654">
        <v>100</v>
      </c>
      <c r="GR13" s="643"/>
      <c r="GS13" s="654">
        <v>100</v>
      </c>
      <c r="GT13" s="643"/>
      <c r="GU13" s="654">
        <v>100</v>
      </c>
      <c r="GV13" s="334"/>
      <c r="GW13" s="654">
        <v>100</v>
      </c>
      <c r="GX13" s="333"/>
      <c r="GY13" s="654">
        <v>100</v>
      </c>
      <c r="GZ13" s="333"/>
      <c r="HA13" s="654">
        <v>100</v>
      </c>
      <c r="HB13" s="333"/>
      <c r="HC13" s="654">
        <v>100</v>
      </c>
      <c r="HD13" s="641"/>
      <c r="HE13" s="654">
        <v>100</v>
      </c>
      <c r="HF13" s="643"/>
      <c r="HG13" s="654">
        <v>100</v>
      </c>
      <c r="HH13" s="643"/>
      <c r="HI13" s="659">
        <v>0.95200000000000007</v>
      </c>
      <c r="HJ13" s="643"/>
      <c r="HK13" s="654">
        <v>100</v>
      </c>
      <c r="HL13" s="565"/>
      <c r="HM13" s="654">
        <v>100</v>
      </c>
      <c r="HN13" s="566"/>
      <c r="HO13" s="654">
        <v>100</v>
      </c>
      <c r="HP13" s="566"/>
      <c r="HQ13" s="654">
        <v>100</v>
      </c>
      <c r="HR13" s="566"/>
      <c r="HS13" s="654">
        <v>100</v>
      </c>
      <c r="HT13" s="641"/>
      <c r="HU13" s="654">
        <v>100</v>
      </c>
      <c r="HV13" s="643"/>
      <c r="HW13" s="654">
        <v>100</v>
      </c>
      <c r="HX13" s="643"/>
      <c r="HY13" s="654">
        <v>100</v>
      </c>
      <c r="HZ13" s="643"/>
      <c r="IA13" s="654">
        <v>100</v>
      </c>
      <c r="IB13" s="640"/>
      <c r="IC13" s="654">
        <v>100</v>
      </c>
      <c r="ID13" s="640"/>
      <c r="IE13" s="654">
        <v>100</v>
      </c>
      <c r="IF13" s="640"/>
      <c r="IG13" s="654">
        <v>100</v>
      </c>
      <c r="IH13" s="640"/>
      <c r="II13" s="654">
        <v>100</v>
      </c>
      <c r="IJ13" s="646"/>
      <c r="IK13" s="654">
        <v>100</v>
      </c>
      <c r="IL13" s="646"/>
      <c r="IM13" s="654">
        <v>100</v>
      </c>
      <c r="IN13" s="646"/>
      <c r="IO13" s="654">
        <v>100</v>
      </c>
      <c r="IP13" s="646"/>
      <c r="IQ13" s="654">
        <v>100</v>
      </c>
      <c r="IR13" s="640"/>
      <c r="IS13" s="654">
        <v>100</v>
      </c>
      <c r="IT13" s="640"/>
      <c r="IU13" s="654">
        <v>100</v>
      </c>
      <c r="IV13" s="640"/>
      <c r="IW13" s="654">
        <v>100</v>
      </c>
      <c r="IX13" s="640"/>
      <c r="IY13" s="654">
        <v>100</v>
      </c>
      <c r="IZ13" s="640"/>
      <c r="JA13" s="654">
        <v>100</v>
      </c>
      <c r="JB13" s="640"/>
      <c r="JC13" s="654">
        <v>100</v>
      </c>
      <c r="JD13" s="640"/>
      <c r="JE13" s="654">
        <v>100</v>
      </c>
      <c r="JF13" s="640"/>
      <c r="JG13" s="654">
        <v>100</v>
      </c>
      <c r="JH13" s="646"/>
      <c r="JI13" s="654">
        <v>100</v>
      </c>
      <c r="JJ13" s="646"/>
      <c r="JK13" s="654">
        <v>100</v>
      </c>
      <c r="JL13" s="646"/>
      <c r="JM13" s="654">
        <v>100</v>
      </c>
      <c r="JN13" s="646"/>
      <c r="JO13" s="654">
        <v>100</v>
      </c>
      <c r="JP13" s="333"/>
      <c r="JQ13" s="654">
        <v>100</v>
      </c>
      <c r="JR13" s="333"/>
      <c r="JS13" s="654">
        <v>100</v>
      </c>
      <c r="JT13" s="333"/>
      <c r="JU13" s="654">
        <v>100</v>
      </c>
      <c r="JV13" s="333"/>
      <c r="JW13" s="654">
        <v>100</v>
      </c>
      <c r="JX13" s="651"/>
      <c r="JY13" s="654">
        <v>100</v>
      </c>
      <c r="JZ13" s="651"/>
      <c r="KA13" s="654">
        <v>100</v>
      </c>
      <c r="KB13" s="651"/>
      <c r="KC13" s="654">
        <v>100</v>
      </c>
      <c r="KD13" s="651"/>
      <c r="KE13" s="654">
        <v>100</v>
      </c>
      <c r="KF13" s="640"/>
      <c r="KG13" s="645"/>
      <c r="KH13" s="640"/>
      <c r="KI13" s="645"/>
      <c r="KJ13" s="640"/>
      <c r="KK13" s="645"/>
      <c r="KL13" s="640"/>
      <c r="KM13" s="640"/>
      <c r="KN13" s="606">
        <f t="shared" si="0"/>
        <v>0</v>
      </c>
      <c r="KO13" s="654">
        <v>100</v>
      </c>
      <c r="KP13" s="606"/>
      <c r="KQ13" s="654">
        <v>100</v>
      </c>
      <c r="KR13" s="606"/>
      <c r="KS13" s="654">
        <v>100</v>
      </c>
      <c r="KT13" s="606"/>
      <c r="KU13" s="654">
        <v>100</v>
      </c>
    </row>
    <row r="14" spans="1:307" ht="36" x14ac:dyDescent="0.25">
      <c r="B14" s="640">
        <v>3</v>
      </c>
      <c r="C14" s="465" t="s">
        <v>1071</v>
      </c>
      <c r="D14" s="653"/>
      <c r="E14" s="654" t="e">
        <f>D14*100/D13</f>
        <v>#DIV/0!</v>
      </c>
      <c r="F14" s="655"/>
      <c r="G14" s="654" t="e">
        <f>F14*100/F13</f>
        <v>#DIV/0!</v>
      </c>
      <c r="H14" s="655"/>
      <c r="I14" s="654" t="e">
        <f>H14*100/H13</f>
        <v>#DIV/0!</v>
      </c>
      <c r="J14" s="656"/>
      <c r="K14" s="654" t="e">
        <f>J14*100/J13</f>
        <v>#DIV/0!</v>
      </c>
      <c r="L14" s="651"/>
      <c r="M14" s="654" t="e">
        <f>L14*100/L13</f>
        <v>#DIV/0!</v>
      </c>
      <c r="N14" s="651"/>
      <c r="O14" s="654" t="e">
        <f>N14*100/N13</f>
        <v>#DIV/0!</v>
      </c>
      <c r="P14" s="655"/>
      <c r="Q14" s="654" t="e">
        <f>P14*100/P13</f>
        <v>#DIV/0!</v>
      </c>
      <c r="R14" s="655"/>
      <c r="S14" s="654" t="e">
        <f>R14*100/R13</f>
        <v>#DIV/0!</v>
      </c>
      <c r="T14" s="641"/>
      <c r="U14" s="654" t="e">
        <f>T14*100/T13</f>
        <v>#DIV/0!</v>
      </c>
      <c r="V14" s="643"/>
      <c r="W14" s="654" t="e">
        <f>V14*100/V13</f>
        <v>#DIV/0!</v>
      </c>
      <c r="X14" s="643"/>
      <c r="Y14" s="654" t="e">
        <f>X14*100/X13</f>
        <v>#DIV/0!</v>
      </c>
      <c r="Z14" s="643"/>
      <c r="AA14" s="654" t="e">
        <f>Z14*100/Z13</f>
        <v>#DIV/0!</v>
      </c>
      <c r="AB14" s="653"/>
      <c r="AC14" s="654" t="e">
        <f>AB14*100/AB13</f>
        <v>#DIV/0!</v>
      </c>
      <c r="AD14" s="655"/>
      <c r="AE14" s="654" t="e">
        <f>AD14*100/AD13</f>
        <v>#DIV/0!</v>
      </c>
      <c r="AF14" s="655"/>
      <c r="AG14" s="654" t="e">
        <f>AF14*100/AF13</f>
        <v>#DIV/0!</v>
      </c>
      <c r="AH14" s="655"/>
      <c r="AI14" s="654" t="e">
        <f>AH14*100/AH13</f>
        <v>#DIV/0!</v>
      </c>
      <c r="AJ14" s="647"/>
      <c r="AK14" s="654" t="e">
        <f>AJ14*100/AJ13</f>
        <v>#DIV/0!</v>
      </c>
      <c r="AL14" s="648"/>
      <c r="AM14" s="654" t="e">
        <f>AL14*100/AL13</f>
        <v>#DIV/0!</v>
      </c>
      <c r="AN14" s="648"/>
      <c r="AO14" s="654" t="e">
        <f>AN14*100/AN13</f>
        <v>#DIV/0!</v>
      </c>
      <c r="AP14" s="648">
        <v>0</v>
      </c>
      <c r="AQ14" s="654" t="e">
        <f>AP14*100/AP13</f>
        <v>#DIV/0!</v>
      </c>
      <c r="AR14" s="640"/>
      <c r="AS14" s="654" t="e">
        <f>AR14*100/AR13</f>
        <v>#DIV/0!</v>
      </c>
      <c r="AT14" s="640"/>
      <c r="AU14" s="654" t="e">
        <f>AT14*100/AT13</f>
        <v>#DIV/0!</v>
      </c>
      <c r="AV14" s="640"/>
      <c r="AW14" s="654" t="e">
        <f>AV14*100/AV13</f>
        <v>#DIV/0!</v>
      </c>
      <c r="AX14" s="640">
        <v>0</v>
      </c>
      <c r="AY14" s="654" t="e">
        <f>AX14*100/AX13</f>
        <v>#DIV/0!</v>
      </c>
      <c r="AZ14" s="641"/>
      <c r="BA14" s="654" t="e">
        <f>AZ14*100/AZ13</f>
        <v>#DIV/0!</v>
      </c>
      <c r="BB14" s="643"/>
      <c r="BC14" s="654" t="e">
        <f>BB14*100/BB13</f>
        <v>#DIV/0!</v>
      </c>
      <c r="BD14" s="643"/>
      <c r="BE14" s="654" t="e">
        <f>BD14*100/BD13</f>
        <v>#DIV/0!</v>
      </c>
      <c r="BF14" s="643">
        <v>0</v>
      </c>
      <c r="BG14" s="654" t="e">
        <f>BF14*100/BF13</f>
        <v>#DIV/0!</v>
      </c>
      <c r="BH14" s="653"/>
      <c r="BI14" s="654" t="e">
        <f>BH14*100/BH13</f>
        <v>#DIV/0!</v>
      </c>
      <c r="BJ14" s="655"/>
      <c r="BK14" s="654" t="e">
        <f>BJ14*100/BJ13</f>
        <v>#DIV/0!</v>
      </c>
      <c r="BL14" s="655"/>
      <c r="BM14" s="654" t="e">
        <f>BL14*100/BL13</f>
        <v>#DIV/0!</v>
      </c>
      <c r="BN14" s="655">
        <v>0</v>
      </c>
      <c r="BO14" s="654" t="e">
        <f>BN14*100/BN13</f>
        <v>#DIV/0!</v>
      </c>
      <c r="BP14" s="640"/>
      <c r="BQ14" s="654" t="e">
        <f>BP14*100/BP13</f>
        <v>#DIV/0!</v>
      </c>
      <c r="BR14" s="640"/>
      <c r="BS14" s="654" t="e">
        <f>BR14*100/BR13</f>
        <v>#DIV/0!</v>
      </c>
      <c r="BT14" s="640"/>
      <c r="BU14" s="654" t="e">
        <f>BT14*100/BT13</f>
        <v>#DIV/0!</v>
      </c>
      <c r="BV14" s="640"/>
      <c r="BW14" s="654" t="e">
        <f>BV14*100/BV13</f>
        <v>#DIV/0!</v>
      </c>
      <c r="BX14" s="646"/>
      <c r="BY14" s="654" t="e">
        <f>BX14*100/BX13</f>
        <v>#DIV/0!</v>
      </c>
      <c r="BZ14" s="646"/>
      <c r="CA14" s="654" t="e">
        <f>BZ14*100/BZ13</f>
        <v>#DIV/0!</v>
      </c>
      <c r="CB14" s="646"/>
      <c r="CC14" s="654" t="e">
        <f>CB14*100/CB13</f>
        <v>#DIV/0!</v>
      </c>
      <c r="CD14" s="646"/>
      <c r="CE14" s="654" t="e">
        <f>CD14*100/CD13</f>
        <v>#DIV/0!</v>
      </c>
      <c r="CF14" s="646"/>
      <c r="CG14" s="654" t="e">
        <f>CF14*100/CF13</f>
        <v>#DIV/0!</v>
      </c>
      <c r="CH14" s="646"/>
      <c r="CI14" s="654" t="e">
        <f>CH14*100/CH13</f>
        <v>#DIV/0!</v>
      </c>
      <c r="CJ14" s="646"/>
      <c r="CK14" s="654" t="e">
        <f>CJ14*100/CJ13</f>
        <v>#DIV/0!</v>
      </c>
      <c r="CL14" s="646"/>
      <c r="CM14" s="654" t="e">
        <f>CL14*100/CL13</f>
        <v>#DIV/0!</v>
      </c>
      <c r="CN14" s="640"/>
      <c r="CO14" s="654" t="e">
        <f>CN14*100/CN13</f>
        <v>#DIV/0!</v>
      </c>
      <c r="CP14" s="640"/>
      <c r="CQ14" s="654" t="e">
        <f>CP14*100/CP13</f>
        <v>#DIV/0!</v>
      </c>
      <c r="CR14" s="640"/>
      <c r="CS14" s="654" t="e">
        <f>CR14*100/CR13</f>
        <v>#DIV/0!</v>
      </c>
      <c r="CT14" s="640"/>
      <c r="CU14" s="654" t="e">
        <f>CT14*100/CT13</f>
        <v>#DIV/0!</v>
      </c>
      <c r="CV14" s="334"/>
      <c r="CW14" s="654" t="e">
        <f>CV14*100/CV13</f>
        <v>#DIV/0!</v>
      </c>
      <c r="CX14" s="566"/>
      <c r="CY14" s="654" t="e">
        <f>CX14*100/CX13</f>
        <v>#DIV/0!</v>
      </c>
      <c r="CZ14" s="566"/>
      <c r="DA14" s="654" t="e">
        <f>CZ14*100/CZ13</f>
        <v>#DIV/0!</v>
      </c>
      <c r="DB14" s="333">
        <v>0</v>
      </c>
      <c r="DC14" s="654" t="e">
        <f>DB14*100/DB13</f>
        <v>#DIV/0!</v>
      </c>
      <c r="DD14" s="640"/>
      <c r="DE14" s="654" t="e">
        <f>DD14*100/DD13</f>
        <v>#DIV/0!</v>
      </c>
      <c r="DF14" s="640"/>
      <c r="DG14" s="654" t="e">
        <f>DF14*100/DF13</f>
        <v>#DIV/0!</v>
      </c>
      <c r="DH14" s="640"/>
      <c r="DI14" s="654" t="e">
        <f>DH14*100/DH13</f>
        <v>#DIV/0!</v>
      </c>
      <c r="DJ14" s="640"/>
      <c r="DK14" s="654" t="e">
        <f>DJ14*100/DJ13</f>
        <v>#DIV/0!</v>
      </c>
      <c r="DL14" s="640"/>
      <c r="DM14" s="654" t="e">
        <f>DL14*100/DL13</f>
        <v>#DIV/0!</v>
      </c>
      <c r="DN14" s="640">
        <v>0</v>
      </c>
      <c r="DO14" s="654" t="e">
        <f>DN14*100/DN13</f>
        <v>#DIV/0!</v>
      </c>
      <c r="DP14" s="640"/>
      <c r="DQ14" s="654" t="e">
        <f>DP14*100/DP13</f>
        <v>#DIV/0!</v>
      </c>
      <c r="DR14" s="640">
        <v>0</v>
      </c>
      <c r="DS14" s="654" t="e">
        <f>DR14*100/DR13</f>
        <v>#DIV/0!</v>
      </c>
      <c r="DT14" s="334"/>
      <c r="DU14" s="654" t="e">
        <f>DT14*100/DT13</f>
        <v>#DIV/0!</v>
      </c>
      <c r="DV14" s="333">
        <v>0</v>
      </c>
      <c r="DW14" s="654" t="e">
        <f>DV14*100/DV13</f>
        <v>#DIV/0!</v>
      </c>
      <c r="DX14" s="333"/>
      <c r="DY14" s="654" t="e">
        <f>DX14*100/DX13</f>
        <v>#DIV/0!</v>
      </c>
      <c r="DZ14" s="333">
        <v>0</v>
      </c>
      <c r="EA14" s="654" t="e">
        <f>DZ14*100/DZ13</f>
        <v>#DIV/0!</v>
      </c>
      <c r="EB14" s="334"/>
      <c r="EC14" s="654" t="e">
        <f>EB14*100/EB13</f>
        <v>#DIV/0!</v>
      </c>
      <c r="ED14" s="333"/>
      <c r="EE14" s="654" t="e">
        <f>ED14*100/ED13</f>
        <v>#DIV/0!</v>
      </c>
      <c r="EF14" s="333"/>
      <c r="EG14" s="654" t="e">
        <f>EF14*100/EF13</f>
        <v>#DIV/0!</v>
      </c>
      <c r="EH14" s="333">
        <v>0</v>
      </c>
      <c r="EI14" s="654" t="e">
        <f>EH14*100/EH13</f>
        <v>#DIV/0!</v>
      </c>
      <c r="EJ14" s="650"/>
      <c r="EK14" s="654" t="e">
        <f>EJ14*100/EJ13</f>
        <v>#DIV/0!</v>
      </c>
      <c r="EL14" s="650"/>
      <c r="EM14" s="654" t="e">
        <f>EL14*100/EL13</f>
        <v>#DIV/0!</v>
      </c>
      <c r="EN14" s="650"/>
      <c r="EO14" s="654" t="e">
        <f>EN14*100/EN13</f>
        <v>#DIV/0!</v>
      </c>
      <c r="EP14" s="650"/>
      <c r="EQ14" s="654" t="e">
        <f>EP14*100/EP13</f>
        <v>#DIV/0!</v>
      </c>
      <c r="ER14" s="653"/>
      <c r="ES14" s="654" t="e">
        <f>ER14*100/ER13</f>
        <v>#DIV/0!</v>
      </c>
      <c r="ET14" s="655"/>
      <c r="EU14" s="654" t="e">
        <f>ET14*100/ET13</f>
        <v>#DIV/0!</v>
      </c>
      <c r="EV14" s="655"/>
      <c r="EW14" s="654" t="e">
        <f>EV14*100/EV13</f>
        <v>#DIV/0!</v>
      </c>
      <c r="EX14" s="655"/>
      <c r="EY14" s="654" t="e">
        <f>EX14*100/EX13</f>
        <v>#DIV/0!</v>
      </c>
      <c r="EZ14" s="334"/>
      <c r="FA14" s="654" t="e">
        <f>EZ14*100/EZ13</f>
        <v>#DIV/0!</v>
      </c>
      <c r="FB14" s="333"/>
      <c r="FC14" s="654" t="e">
        <f>FB14*100/FB13</f>
        <v>#DIV/0!</v>
      </c>
      <c r="FD14" s="333"/>
      <c r="FE14" s="654" t="e">
        <f>FD14*100/FD13</f>
        <v>#DIV/0!</v>
      </c>
      <c r="FF14" s="333"/>
      <c r="FG14" s="654" t="e">
        <f>FF14*100/FF13</f>
        <v>#DIV/0!</v>
      </c>
      <c r="FH14" s="334"/>
      <c r="FI14" s="654" t="e">
        <f>FH14*100/FH13</f>
        <v>#DIV/0!</v>
      </c>
      <c r="FJ14" s="333"/>
      <c r="FK14" s="654" t="e">
        <f>FJ14*100/FJ13</f>
        <v>#DIV/0!</v>
      </c>
      <c r="FL14" s="333"/>
      <c r="FM14" s="654" t="e">
        <f>FL14*100/FL13</f>
        <v>#DIV/0!</v>
      </c>
      <c r="FN14" s="333"/>
      <c r="FO14" s="654" t="e">
        <f>FN14*100/FN13</f>
        <v>#DIV/0!</v>
      </c>
      <c r="FP14" s="640"/>
      <c r="FQ14" s="654" t="e">
        <f>FP14*100/FP13</f>
        <v>#DIV/0!</v>
      </c>
      <c r="FR14" s="640"/>
      <c r="FS14" s="654" t="e">
        <f>FR14*100/FR13</f>
        <v>#DIV/0!</v>
      </c>
      <c r="FT14" s="640"/>
      <c r="FU14" s="654" t="e">
        <f>FT14*100/FT13</f>
        <v>#DIV/0!</v>
      </c>
      <c r="FV14" s="640"/>
      <c r="FW14" s="654" t="e">
        <f>FV14*100/FV13</f>
        <v>#DIV/0!</v>
      </c>
      <c r="FX14" s="653"/>
      <c r="FY14" s="654" t="e">
        <f>FX14*100/FX13</f>
        <v>#DIV/0!</v>
      </c>
      <c r="FZ14" s="655"/>
      <c r="GA14" s="654" t="e">
        <f>FZ14*100/FZ13</f>
        <v>#DIV/0!</v>
      </c>
      <c r="GB14" s="655"/>
      <c r="GC14" s="654" t="e">
        <f>GB14*100/GB13</f>
        <v>#DIV/0!</v>
      </c>
      <c r="GD14" s="655"/>
      <c r="GE14" s="654" t="e">
        <f>GD14*100/GD13</f>
        <v>#DIV/0!</v>
      </c>
      <c r="GF14" s="640"/>
      <c r="GG14" s="654" t="e">
        <f>GF14*100/GF13</f>
        <v>#DIV/0!</v>
      </c>
      <c r="GH14" s="640"/>
      <c r="GI14" s="654" t="e">
        <f>GH14*100/GH13</f>
        <v>#DIV/0!</v>
      </c>
      <c r="GJ14" s="640"/>
      <c r="GK14" s="654" t="e">
        <f>GJ14*100/GJ13</f>
        <v>#DIV/0!</v>
      </c>
      <c r="GL14" s="640"/>
      <c r="GM14" s="654" t="e">
        <f>GL14*100/GL13</f>
        <v>#DIV/0!</v>
      </c>
      <c r="GN14" s="658"/>
      <c r="GO14" s="654" t="e">
        <f>GN14*100/GN13</f>
        <v>#DIV/0!</v>
      </c>
      <c r="GP14" s="658"/>
      <c r="GQ14" s="654" t="e">
        <f>GP14*100/GP13</f>
        <v>#DIV/0!</v>
      </c>
      <c r="GR14" s="658"/>
      <c r="GS14" s="654" t="e">
        <f>GR14*100/GR13</f>
        <v>#DIV/0!</v>
      </c>
      <c r="GT14" s="658"/>
      <c r="GU14" s="654" t="e">
        <f>GT14*100/GT13</f>
        <v>#DIV/0!</v>
      </c>
      <c r="GV14" s="565"/>
      <c r="GW14" s="654" t="e">
        <f>GV14*100/GV13</f>
        <v>#DIV/0!</v>
      </c>
      <c r="GX14" s="566"/>
      <c r="GY14" s="654" t="e">
        <f>GX14*100/GX13</f>
        <v>#DIV/0!</v>
      </c>
      <c r="GZ14" s="566"/>
      <c r="HA14" s="654" t="e">
        <f>GZ14*100/GZ13</f>
        <v>#DIV/0!</v>
      </c>
      <c r="HB14" s="566"/>
      <c r="HC14" s="654" t="e">
        <f>HB14*100/HB13</f>
        <v>#DIV/0!</v>
      </c>
      <c r="HD14" s="653"/>
      <c r="HE14" s="654" t="e">
        <f>HD14*100/HD13</f>
        <v>#DIV/0!</v>
      </c>
      <c r="HF14" s="655"/>
      <c r="HG14" s="654" t="e">
        <f>HF14*100/HF13</f>
        <v>#DIV/0!</v>
      </c>
      <c r="HH14" s="655"/>
      <c r="HI14" s="660">
        <v>0.93700000000000006</v>
      </c>
      <c r="HJ14" s="655"/>
      <c r="HK14" s="654" t="e">
        <f>HJ14*100/HJ13</f>
        <v>#DIV/0!</v>
      </c>
      <c r="HL14" s="334"/>
      <c r="HM14" s="654" t="e">
        <f>HL14*100/HL13</f>
        <v>#DIV/0!</v>
      </c>
      <c r="HN14" s="566"/>
      <c r="HO14" s="654" t="e">
        <f>HN14*100/HN13</f>
        <v>#DIV/0!</v>
      </c>
      <c r="HP14" s="566"/>
      <c r="HQ14" s="654" t="e">
        <f>HP14*100/HP13</f>
        <v>#DIV/0!</v>
      </c>
      <c r="HR14" s="566"/>
      <c r="HS14" s="654" t="e">
        <f>HR14*100/HR13</f>
        <v>#DIV/0!</v>
      </c>
      <c r="HT14" s="653"/>
      <c r="HU14" s="654" t="e">
        <f>HT14*100/HT13</f>
        <v>#DIV/0!</v>
      </c>
      <c r="HV14" s="655"/>
      <c r="HW14" s="654" t="e">
        <f>HV14*100/HV13</f>
        <v>#DIV/0!</v>
      </c>
      <c r="HX14" s="655"/>
      <c r="HY14" s="654" t="e">
        <f>HX14*100/HX13</f>
        <v>#DIV/0!</v>
      </c>
      <c r="HZ14" s="655"/>
      <c r="IA14" s="654" t="e">
        <f>HZ14*100/HZ13</f>
        <v>#DIV/0!</v>
      </c>
      <c r="IB14" s="640"/>
      <c r="IC14" s="654" t="e">
        <f>IB14*100/IB13</f>
        <v>#DIV/0!</v>
      </c>
      <c r="ID14" s="640"/>
      <c r="IE14" s="654" t="e">
        <f>ID14*100/ID13</f>
        <v>#DIV/0!</v>
      </c>
      <c r="IF14" s="640"/>
      <c r="IG14" s="654" t="e">
        <f>IF14*100/IF13</f>
        <v>#DIV/0!</v>
      </c>
      <c r="IH14" s="640"/>
      <c r="II14" s="654" t="e">
        <f>IH14*100/IH13</f>
        <v>#DIV/0!</v>
      </c>
      <c r="IJ14" s="640"/>
      <c r="IK14" s="654" t="e">
        <f>IJ14*100/IJ13</f>
        <v>#DIV/0!</v>
      </c>
      <c r="IL14" s="640"/>
      <c r="IM14" s="654" t="e">
        <f>IL14*100/IL13</f>
        <v>#DIV/0!</v>
      </c>
      <c r="IN14" s="640"/>
      <c r="IO14" s="654" t="e">
        <f>IN14*100/IN13</f>
        <v>#DIV/0!</v>
      </c>
      <c r="IP14" s="640"/>
      <c r="IQ14" s="654" t="e">
        <f>IP14*100/IP13</f>
        <v>#DIV/0!</v>
      </c>
      <c r="IR14" s="640"/>
      <c r="IS14" s="654" t="e">
        <f>IR14*100/IR13</f>
        <v>#DIV/0!</v>
      </c>
      <c r="IT14" s="640"/>
      <c r="IU14" s="654" t="e">
        <f>IT14*100/IT13</f>
        <v>#DIV/0!</v>
      </c>
      <c r="IV14" s="640"/>
      <c r="IW14" s="654" t="e">
        <f>IV14*100/IV13</f>
        <v>#DIV/0!</v>
      </c>
      <c r="IX14" s="640"/>
      <c r="IY14" s="654" t="e">
        <f>IX14*100/IX13</f>
        <v>#DIV/0!</v>
      </c>
      <c r="IZ14" s="640"/>
      <c r="JA14" s="654" t="e">
        <f>IZ14*100/IZ13</f>
        <v>#DIV/0!</v>
      </c>
      <c r="JB14" s="640"/>
      <c r="JC14" s="654" t="e">
        <f>JB14*100/JB13</f>
        <v>#DIV/0!</v>
      </c>
      <c r="JD14" s="640"/>
      <c r="JE14" s="654" t="e">
        <f>JD14*100/JD13</f>
        <v>#DIV/0!</v>
      </c>
      <c r="JF14" s="640"/>
      <c r="JG14" s="654" t="e">
        <f>JF14*100/JF13</f>
        <v>#DIV/0!</v>
      </c>
      <c r="JH14" s="646"/>
      <c r="JI14" s="654" t="e">
        <f>JH14*100/JH13</f>
        <v>#DIV/0!</v>
      </c>
      <c r="JJ14" s="646"/>
      <c r="JK14" s="654" t="e">
        <f>JJ14*100/JJ13</f>
        <v>#DIV/0!</v>
      </c>
      <c r="JL14" s="646"/>
      <c r="JM14" s="654" t="e">
        <f>JL14*100/JL13</f>
        <v>#DIV/0!</v>
      </c>
      <c r="JN14" s="646"/>
      <c r="JO14" s="654" t="e">
        <f>JN14*100/JN13</f>
        <v>#DIV/0!</v>
      </c>
      <c r="JP14" s="333"/>
      <c r="JQ14" s="654" t="e">
        <f>JP14*100/JP13</f>
        <v>#DIV/0!</v>
      </c>
      <c r="JR14" s="333"/>
      <c r="JS14" s="654" t="e">
        <f>JR14*100/JR13</f>
        <v>#DIV/0!</v>
      </c>
      <c r="JT14" s="333"/>
      <c r="JU14" s="654" t="e">
        <f>JT14*100/JT13</f>
        <v>#DIV/0!</v>
      </c>
      <c r="JV14" s="333"/>
      <c r="JW14" s="654" t="e">
        <f>JV14*100/JV13</f>
        <v>#DIV/0!</v>
      </c>
      <c r="JX14" s="651"/>
      <c r="JY14" s="654" t="e">
        <f>JX14*100/JX13</f>
        <v>#DIV/0!</v>
      </c>
      <c r="JZ14" s="651"/>
      <c r="KA14" s="654" t="e">
        <f>JZ14*100/JZ13</f>
        <v>#DIV/0!</v>
      </c>
      <c r="KB14" s="651"/>
      <c r="KC14" s="654" t="e">
        <f>KB14*100/KB13</f>
        <v>#DIV/0!</v>
      </c>
      <c r="KD14" s="651"/>
      <c r="KE14" s="654" t="e">
        <f>KD14*100/KD13</f>
        <v>#DIV/0!</v>
      </c>
      <c r="KF14" s="640"/>
      <c r="KG14" s="640"/>
      <c r="KH14" s="640"/>
      <c r="KI14" s="640"/>
      <c r="KJ14" s="640"/>
      <c r="KK14" s="640"/>
      <c r="KL14" s="640"/>
      <c r="KM14" s="640"/>
      <c r="KN14" s="606">
        <f t="shared" si="0"/>
        <v>0</v>
      </c>
      <c r="KO14" s="654" t="e">
        <f>KN14*100/KN13</f>
        <v>#DIV/0!</v>
      </c>
      <c r="KP14" s="606"/>
      <c r="KQ14" s="654" t="e">
        <f>KP14*100/KP13</f>
        <v>#DIV/0!</v>
      </c>
      <c r="KR14" s="606"/>
      <c r="KS14" s="654" t="e">
        <f>KR14*100/KR13</f>
        <v>#DIV/0!</v>
      </c>
      <c r="KT14" s="606"/>
      <c r="KU14" s="654" t="e">
        <f>KT14*100/KT13</f>
        <v>#DIV/0!</v>
      </c>
    </row>
    <row r="15" spans="1:307" x14ac:dyDescent="0.25">
      <c r="B15" s="640">
        <v>4</v>
      </c>
      <c r="C15" s="465" t="s">
        <v>1072</v>
      </c>
      <c r="D15" s="653"/>
      <c r="E15" s="654" t="e">
        <f>D15*100/D13</f>
        <v>#DIV/0!</v>
      </c>
      <c r="F15" s="655"/>
      <c r="G15" s="654" t="e">
        <f>F15*100/F13</f>
        <v>#DIV/0!</v>
      </c>
      <c r="H15" s="655"/>
      <c r="I15" s="654" t="e">
        <f>H15*100/H13</f>
        <v>#DIV/0!</v>
      </c>
      <c r="J15" s="656"/>
      <c r="K15" s="654" t="e">
        <f>J15*100/J13</f>
        <v>#DIV/0!</v>
      </c>
      <c r="L15" s="651"/>
      <c r="M15" s="654" t="e">
        <f>L15*100/L13</f>
        <v>#DIV/0!</v>
      </c>
      <c r="N15" s="651"/>
      <c r="O15" s="654" t="e">
        <f>N15*100/N13</f>
        <v>#DIV/0!</v>
      </c>
      <c r="P15" s="655"/>
      <c r="Q15" s="654" t="e">
        <f>P15*100/P13</f>
        <v>#DIV/0!</v>
      </c>
      <c r="R15" s="655"/>
      <c r="S15" s="654" t="e">
        <f>R15*100/R13</f>
        <v>#DIV/0!</v>
      </c>
      <c r="T15" s="653"/>
      <c r="U15" s="654" t="e">
        <f>T15*100/T13</f>
        <v>#DIV/0!</v>
      </c>
      <c r="V15" s="655"/>
      <c r="W15" s="654" t="e">
        <f>V15*100/V13</f>
        <v>#DIV/0!</v>
      </c>
      <c r="X15" s="655"/>
      <c r="Y15" s="654" t="e">
        <f>X15*100/X13</f>
        <v>#DIV/0!</v>
      </c>
      <c r="Z15" s="655"/>
      <c r="AA15" s="654" t="e">
        <f>Z15*100/Z13</f>
        <v>#DIV/0!</v>
      </c>
      <c r="AB15" s="653"/>
      <c r="AC15" s="654" t="e">
        <f>AB15*100/AB13</f>
        <v>#DIV/0!</v>
      </c>
      <c r="AD15" s="655"/>
      <c r="AE15" s="654" t="e">
        <f>AD15*100/AD13</f>
        <v>#DIV/0!</v>
      </c>
      <c r="AF15" s="655">
        <v>0</v>
      </c>
      <c r="AG15" s="654" t="e">
        <f>AF15*100/AF13</f>
        <v>#DIV/0!</v>
      </c>
      <c r="AH15" s="655">
        <v>0</v>
      </c>
      <c r="AI15" s="654" t="e">
        <f>AH15*100/AH13</f>
        <v>#DIV/0!</v>
      </c>
      <c r="AJ15" s="657"/>
      <c r="AK15" s="654" t="e">
        <f>AJ15*100/AJ13</f>
        <v>#DIV/0!</v>
      </c>
      <c r="AL15" s="658"/>
      <c r="AM15" s="654" t="e">
        <f>AL15*100/AL13</f>
        <v>#DIV/0!</v>
      </c>
      <c r="AN15" s="658"/>
      <c r="AO15" s="654" t="e">
        <f>AN15*100/AN13</f>
        <v>#DIV/0!</v>
      </c>
      <c r="AP15" s="661">
        <v>0</v>
      </c>
      <c r="AQ15" s="654" t="e">
        <f>AP15*100/AP13</f>
        <v>#DIV/0!</v>
      </c>
      <c r="AR15" s="646"/>
      <c r="AS15" s="654" t="e">
        <f>AR15*100/AR13</f>
        <v>#DIV/0!</v>
      </c>
      <c r="AT15" s="646"/>
      <c r="AU15" s="654" t="e">
        <f>AT15*100/AT13</f>
        <v>#DIV/0!</v>
      </c>
      <c r="AV15" s="646"/>
      <c r="AW15" s="654" t="e">
        <f>AV15*100/AV13</f>
        <v>#DIV/0!</v>
      </c>
      <c r="AX15" s="640">
        <v>0</v>
      </c>
      <c r="AY15" s="654" t="e">
        <f>AX15*100/AX13</f>
        <v>#DIV/0!</v>
      </c>
      <c r="AZ15" s="653"/>
      <c r="BA15" s="654" t="e">
        <f>AZ15*100/AZ13</f>
        <v>#DIV/0!</v>
      </c>
      <c r="BB15" s="655"/>
      <c r="BC15" s="654" t="e">
        <f>BB15*100/BB13</f>
        <v>#DIV/0!</v>
      </c>
      <c r="BD15" s="655"/>
      <c r="BE15" s="654" t="e">
        <f>BD15*100/BD13</f>
        <v>#DIV/0!</v>
      </c>
      <c r="BF15" s="655">
        <v>0</v>
      </c>
      <c r="BG15" s="654" t="e">
        <f>BF15*100/BF13</f>
        <v>#DIV/0!</v>
      </c>
      <c r="BH15" s="653"/>
      <c r="BI15" s="654" t="e">
        <f>BH15*100/BH13</f>
        <v>#DIV/0!</v>
      </c>
      <c r="BJ15" s="655"/>
      <c r="BK15" s="654" t="e">
        <f>BJ15*100/BJ13</f>
        <v>#DIV/0!</v>
      </c>
      <c r="BL15" s="655">
        <v>0</v>
      </c>
      <c r="BM15" s="654" t="e">
        <f>BL15*100/BL13</f>
        <v>#DIV/0!</v>
      </c>
      <c r="BN15" s="655">
        <v>0</v>
      </c>
      <c r="BO15" s="654" t="e">
        <f>BN15*100/BN13</f>
        <v>#DIV/0!</v>
      </c>
      <c r="BP15" s="640"/>
      <c r="BQ15" s="654" t="e">
        <f>BP15*100/BP13</f>
        <v>#DIV/0!</v>
      </c>
      <c r="BR15" s="640"/>
      <c r="BS15" s="654" t="e">
        <f>BR15*100/BR13</f>
        <v>#DIV/0!</v>
      </c>
      <c r="BT15" s="640"/>
      <c r="BU15" s="654" t="e">
        <f>BT15*100/BT13</f>
        <v>#DIV/0!</v>
      </c>
      <c r="BV15" s="640"/>
      <c r="BW15" s="654" t="e">
        <f>BV15*100/BV13</f>
        <v>#DIV/0!</v>
      </c>
      <c r="BX15" s="646"/>
      <c r="BY15" s="654" t="e">
        <f>BX15*100/BX13</f>
        <v>#DIV/0!</v>
      </c>
      <c r="BZ15" s="646"/>
      <c r="CA15" s="654" t="e">
        <f>BZ15*100/BZ13</f>
        <v>#DIV/0!</v>
      </c>
      <c r="CB15" s="646">
        <v>0</v>
      </c>
      <c r="CC15" s="654" t="e">
        <f>CB15*100/CB13</f>
        <v>#DIV/0!</v>
      </c>
      <c r="CD15" s="646">
        <v>0</v>
      </c>
      <c r="CE15" s="654" t="e">
        <f>CD15*100/CD13</f>
        <v>#DIV/0!</v>
      </c>
      <c r="CF15" s="646"/>
      <c r="CG15" s="654" t="e">
        <f>CF15*100/CF13</f>
        <v>#DIV/0!</v>
      </c>
      <c r="CH15" s="646"/>
      <c r="CI15" s="654" t="e">
        <f>CH15*100/CH13</f>
        <v>#DIV/0!</v>
      </c>
      <c r="CJ15" s="646"/>
      <c r="CK15" s="654" t="e">
        <f>CJ15*100/CJ13</f>
        <v>#DIV/0!</v>
      </c>
      <c r="CL15" s="646"/>
      <c r="CM15" s="654" t="e">
        <f>CL15*100/CL13</f>
        <v>#DIV/0!</v>
      </c>
      <c r="CN15" s="640"/>
      <c r="CO15" s="654" t="e">
        <f>CN15*100/CN13</f>
        <v>#DIV/0!</v>
      </c>
      <c r="CP15" s="640"/>
      <c r="CQ15" s="654" t="e">
        <f>CP15*100/CP13</f>
        <v>#DIV/0!</v>
      </c>
      <c r="CR15" s="640"/>
      <c r="CS15" s="654" t="e">
        <f>CR15*100/CR13</f>
        <v>#DIV/0!</v>
      </c>
      <c r="CT15" s="640"/>
      <c r="CU15" s="654" t="e">
        <f>CT15*100/CT13</f>
        <v>#DIV/0!</v>
      </c>
      <c r="CV15" s="334"/>
      <c r="CW15" s="654" t="e">
        <f>CV15*100/CV13</f>
        <v>#DIV/0!</v>
      </c>
      <c r="CX15" s="333"/>
      <c r="CY15" s="654" t="e">
        <f>CX15*100/CX13</f>
        <v>#DIV/0!</v>
      </c>
      <c r="CZ15" s="333"/>
      <c r="DA15" s="654" t="e">
        <f>CZ15*100/CZ13</f>
        <v>#DIV/0!</v>
      </c>
      <c r="DB15" s="333">
        <v>0</v>
      </c>
      <c r="DC15" s="654" t="e">
        <f>DB15*100/DB13</f>
        <v>#DIV/0!</v>
      </c>
      <c r="DD15" s="640"/>
      <c r="DE15" s="654" t="e">
        <f>DD15*100/DD13</f>
        <v>#DIV/0!</v>
      </c>
      <c r="DF15" s="640"/>
      <c r="DG15" s="654" t="e">
        <f>DF15*100/DF13</f>
        <v>#DIV/0!</v>
      </c>
      <c r="DH15" s="640"/>
      <c r="DI15" s="654" t="e">
        <f>DH15*100/DH13</f>
        <v>#DIV/0!</v>
      </c>
      <c r="DJ15" s="640">
        <v>0</v>
      </c>
      <c r="DK15" s="654" t="e">
        <f>DJ15*100/DJ13</f>
        <v>#DIV/0!</v>
      </c>
      <c r="DL15" s="640">
        <v>0</v>
      </c>
      <c r="DM15" s="654" t="e">
        <f>DL15*100/DL13</f>
        <v>#DIV/0!</v>
      </c>
      <c r="DN15" s="640">
        <v>0</v>
      </c>
      <c r="DO15" s="654" t="e">
        <f>DN15*100/DN13</f>
        <v>#DIV/0!</v>
      </c>
      <c r="DP15" s="640">
        <v>0</v>
      </c>
      <c r="DQ15" s="654" t="e">
        <f>DP15*100/DP13</f>
        <v>#DIV/0!</v>
      </c>
      <c r="DR15" s="640">
        <v>0</v>
      </c>
      <c r="DS15" s="654" t="e">
        <f>DR15*100/DR13</f>
        <v>#DIV/0!</v>
      </c>
      <c r="DT15" s="334">
        <v>0</v>
      </c>
      <c r="DU15" s="654" t="e">
        <f>DT15*100/DT13</f>
        <v>#DIV/0!</v>
      </c>
      <c r="DV15" s="333">
        <v>0</v>
      </c>
      <c r="DW15" s="654" t="e">
        <f>DV15*100/DV13</f>
        <v>#DIV/0!</v>
      </c>
      <c r="DX15" s="333">
        <v>0</v>
      </c>
      <c r="DY15" s="654" t="e">
        <f>DX15*100/DX13</f>
        <v>#DIV/0!</v>
      </c>
      <c r="DZ15" s="333">
        <v>0</v>
      </c>
      <c r="EA15" s="654" t="e">
        <f>DZ15*100/DZ13</f>
        <v>#DIV/0!</v>
      </c>
      <c r="EB15" s="334"/>
      <c r="EC15" s="654" t="e">
        <f>EB15*100/EB13</f>
        <v>#DIV/0!</v>
      </c>
      <c r="ED15" s="333"/>
      <c r="EE15" s="654" t="e">
        <f>ED15*100/ED13</f>
        <v>#DIV/0!</v>
      </c>
      <c r="EF15" s="333"/>
      <c r="EG15" s="654" t="e">
        <f>EF15*100/EF13</f>
        <v>#DIV/0!</v>
      </c>
      <c r="EH15" s="333">
        <v>0</v>
      </c>
      <c r="EI15" s="654" t="e">
        <f>EH15*100/EH13</f>
        <v>#DIV/0!</v>
      </c>
      <c r="EJ15" s="650"/>
      <c r="EK15" s="654" t="e">
        <f>EJ15*100/EJ13</f>
        <v>#DIV/0!</v>
      </c>
      <c r="EL15" s="650"/>
      <c r="EM15" s="654" t="e">
        <f>EL15*100/EL13</f>
        <v>#DIV/0!</v>
      </c>
      <c r="EN15" s="650"/>
      <c r="EO15" s="654" t="e">
        <f>EN15*100/EN13</f>
        <v>#DIV/0!</v>
      </c>
      <c r="EP15" s="650">
        <v>0</v>
      </c>
      <c r="EQ15" s="654" t="e">
        <f>EP15*100/EP13</f>
        <v>#DIV/0!</v>
      </c>
      <c r="ER15" s="653"/>
      <c r="ES15" s="654" t="e">
        <f>ER15*100/ER13</f>
        <v>#DIV/0!</v>
      </c>
      <c r="ET15" s="655"/>
      <c r="EU15" s="654" t="e">
        <f>ET15*100/ET13</f>
        <v>#DIV/0!</v>
      </c>
      <c r="EV15" s="655"/>
      <c r="EW15" s="654" t="e">
        <f>EV15*100/EV13</f>
        <v>#DIV/0!</v>
      </c>
      <c r="EX15" s="655"/>
      <c r="EY15" s="654" t="e">
        <f>EX15*100/EX13</f>
        <v>#DIV/0!</v>
      </c>
      <c r="EZ15" s="334"/>
      <c r="FA15" s="654" t="e">
        <f>EZ15*100/EZ13</f>
        <v>#DIV/0!</v>
      </c>
      <c r="FB15" s="333"/>
      <c r="FC15" s="654" t="e">
        <f>FB15*100/FB13</f>
        <v>#DIV/0!</v>
      </c>
      <c r="FD15" s="333"/>
      <c r="FE15" s="654" t="e">
        <f>FD15*100/FD13</f>
        <v>#DIV/0!</v>
      </c>
      <c r="FF15" s="333"/>
      <c r="FG15" s="654" t="e">
        <f>FF15*100/FF13</f>
        <v>#DIV/0!</v>
      </c>
      <c r="FH15" s="334"/>
      <c r="FI15" s="654" t="e">
        <f>FH15*100/FH13</f>
        <v>#DIV/0!</v>
      </c>
      <c r="FJ15" s="333"/>
      <c r="FK15" s="654" t="e">
        <f>FJ15*100/FJ13</f>
        <v>#DIV/0!</v>
      </c>
      <c r="FL15" s="333"/>
      <c r="FM15" s="654" t="e">
        <f>FL15*100/FL13</f>
        <v>#DIV/0!</v>
      </c>
      <c r="FN15" s="333"/>
      <c r="FO15" s="654" t="e">
        <f>FN15*100/FN13</f>
        <v>#DIV/0!</v>
      </c>
      <c r="FP15" s="640"/>
      <c r="FQ15" s="654" t="e">
        <f>FP15*100/FP13</f>
        <v>#DIV/0!</v>
      </c>
      <c r="FR15" s="640"/>
      <c r="FS15" s="654" t="e">
        <f>FR15*100/FR13</f>
        <v>#DIV/0!</v>
      </c>
      <c r="FT15" s="640"/>
      <c r="FU15" s="654" t="e">
        <f>FT15*100/FT13</f>
        <v>#DIV/0!</v>
      </c>
      <c r="FV15" s="640"/>
      <c r="FW15" s="654" t="e">
        <f>FV15*100/FV13</f>
        <v>#DIV/0!</v>
      </c>
      <c r="FX15" s="653"/>
      <c r="FY15" s="654" t="e">
        <f>FX15*100/FX13</f>
        <v>#DIV/0!</v>
      </c>
      <c r="FZ15" s="655"/>
      <c r="GA15" s="654" t="e">
        <f>FZ15*100/FZ13</f>
        <v>#DIV/0!</v>
      </c>
      <c r="GB15" s="655"/>
      <c r="GC15" s="654" t="e">
        <f>GB15*100/GB13</f>
        <v>#DIV/0!</v>
      </c>
      <c r="GD15" s="655"/>
      <c r="GE15" s="654" t="e">
        <f>GD15*100/GD13</f>
        <v>#DIV/0!</v>
      </c>
      <c r="GF15" s="640"/>
      <c r="GG15" s="654" t="e">
        <f>GF15*100/GF13</f>
        <v>#DIV/0!</v>
      </c>
      <c r="GH15" s="640"/>
      <c r="GI15" s="654" t="e">
        <f>GH15*100/GH13</f>
        <v>#DIV/0!</v>
      </c>
      <c r="GJ15" s="640"/>
      <c r="GK15" s="654" t="e">
        <f>GJ15*100/GJ13</f>
        <v>#DIV/0!</v>
      </c>
      <c r="GL15" s="640"/>
      <c r="GM15" s="654" t="e">
        <f>GL15*100/GL13</f>
        <v>#DIV/0!</v>
      </c>
      <c r="GN15" s="658"/>
      <c r="GO15" s="654" t="e">
        <f>GN15*100/GN13</f>
        <v>#DIV/0!</v>
      </c>
      <c r="GP15" s="658"/>
      <c r="GQ15" s="654" t="e">
        <f>GP15*100/GP13</f>
        <v>#DIV/0!</v>
      </c>
      <c r="GR15" s="658"/>
      <c r="GS15" s="654" t="e">
        <f>GR15*100/GR13</f>
        <v>#DIV/0!</v>
      </c>
      <c r="GT15" s="658"/>
      <c r="GU15" s="654" t="e">
        <f>GT15*100/GT13</f>
        <v>#DIV/0!</v>
      </c>
      <c r="GV15" s="565"/>
      <c r="GW15" s="654" t="e">
        <f>GV15*100/GV13</f>
        <v>#DIV/0!</v>
      </c>
      <c r="GX15" s="566"/>
      <c r="GY15" s="654" t="e">
        <f>GX15*100/GX13</f>
        <v>#DIV/0!</v>
      </c>
      <c r="GZ15" s="566"/>
      <c r="HA15" s="654" t="e">
        <f>GZ15*100/GZ13</f>
        <v>#DIV/0!</v>
      </c>
      <c r="HB15" s="566"/>
      <c r="HC15" s="654" t="e">
        <f>HB15*100/HB13</f>
        <v>#DIV/0!</v>
      </c>
      <c r="HD15" s="653"/>
      <c r="HE15" s="654" t="e">
        <f>HD15*100/HD13</f>
        <v>#DIV/0!</v>
      </c>
      <c r="HF15" s="655"/>
      <c r="HG15" s="654" t="e">
        <f>HF15*100/HF13</f>
        <v>#DIV/0!</v>
      </c>
      <c r="HH15" s="655"/>
      <c r="HI15" s="660">
        <v>0.93599999999999994</v>
      </c>
      <c r="HJ15" s="655"/>
      <c r="HK15" s="654" t="e">
        <f>HJ15*100/HJ13</f>
        <v>#DIV/0!</v>
      </c>
      <c r="HL15" s="334"/>
      <c r="HM15" s="654" t="e">
        <f>HL15*100/HL13</f>
        <v>#DIV/0!</v>
      </c>
      <c r="HN15" s="566"/>
      <c r="HO15" s="654" t="e">
        <f>HN15*100/HN13</f>
        <v>#DIV/0!</v>
      </c>
      <c r="HP15" s="566"/>
      <c r="HQ15" s="654" t="e">
        <f>HP15*100/HP13</f>
        <v>#DIV/0!</v>
      </c>
      <c r="HR15" s="566"/>
      <c r="HS15" s="654" t="e">
        <f>HR15*100/HR13</f>
        <v>#DIV/0!</v>
      </c>
      <c r="HT15" s="653"/>
      <c r="HU15" s="654" t="e">
        <f>HT15*100/HT13</f>
        <v>#DIV/0!</v>
      </c>
      <c r="HV15" s="655"/>
      <c r="HW15" s="654" t="e">
        <f>HV15*100/HV13</f>
        <v>#DIV/0!</v>
      </c>
      <c r="HX15" s="655"/>
      <c r="HY15" s="654" t="e">
        <f>HX15*100/HX13</f>
        <v>#DIV/0!</v>
      </c>
      <c r="HZ15" s="655"/>
      <c r="IA15" s="654" t="e">
        <f>HZ15*100/HZ13</f>
        <v>#DIV/0!</v>
      </c>
      <c r="IB15" s="640"/>
      <c r="IC15" s="654" t="e">
        <f>IB15*100/IB13</f>
        <v>#DIV/0!</v>
      </c>
      <c r="ID15" s="640"/>
      <c r="IE15" s="654" t="e">
        <f>ID15*100/ID13</f>
        <v>#DIV/0!</v>
      </c>
      <c r="IF15" s="640"/>
      <c r="IG15" s="654" t="e">
        <f>IF15*100/IF13</f>
        <v>#DIV/0!</v>
      </c>
      <c r="IH15" s="640"/>
      <c r="II15" s="654" t="e">
        <f>IH15*100/IH13</f>
        <v>#DIV/0!</v>
      </c>
      <c r="IJ15" s="640"/>
      <c r="IK15" s="654" t="e">
        <f>IJ15*100/IJ13</f>
        <v>#DIV/0!</v>
      </c>
      <c r="IL15" s="640"/>
      <c r="IM15" s="654" t="e">
        <f>IL15*100/IL13</f>
        <v>#DIV/0!</v>
      </c>
      <c r="IN15" s="640"/>
      <c r="IO15" s="654" t="e">
        <f>IN15*100/IN13</f>
        <v>#DIV/0!</v>
      </c>
      <c r="IP15" s="640"/>
      <c r="IQ15" s="654" t="e">
        <f>IP15*100/IP13</f>
        <v>#DIV/0!</v>
      </c>
      <c r="IR15" s="640"/>
      <c r="IS15" s="654" t="e">
        <f>IR15*100/IR13</f>
        <v>#DIV/0!</v>
      </c>
      <c r="IT15" s="640"/>
      <c r="IU15" s="654" t="e">
        <f>IT15*100/IT13</f>
        <v>#DIV/0!</v>
      </c>
      <c r="IV15" s="640"/>
      <c r="IW15" s="654" t="e">
        <f>IV15*100/IV13</f>
        <v>#DIV/0!</v>
      </c>
      <c r="IX15" s="640"/>
      <c r="IY15" s="654" t="e">
        <f>IX15*100/IX13</f>
        <v>#DIV/0!</v>
      </c>
      <c r="IZ15" s="640"/>
      <c r="JA15" s="654" t="e">
        <f>IZ15*100/IZ13</f>
        <v>#DIV/0!</v>
      </c>
      <c r="JB15" s="640"/>
      <c r="JC15" s="654" t="e">
        <f>JB15*100/JB13</f>
        <v>#DIV/0!</v>
      </c>
      <c r="JD15" s="640"/>
      <c r="JE15" s="654" t="e">
        <f>JD15*100/JD13</f>
        <v>#DIV/0!</v>
      </c>
      <c r="JF15" s="640"/>
      <c r="JG15" s="654" t="e">
        <f>JF15*100/JF13</f>
        <v>#DIV/0!</v>
      </c>
      <c r="JH15" s="646"/>
      <c r="JI15" s="654" t="e">
        <f>JH15*100/JH13</f>
        <v>#DIV/0!</v>
      </c>
      <c r="JJ15" s="646"/>
      <c r="JK15" s="654" t="e">
        <f>JJ15*100/JJ13</f>
        <v>#DIV/0!</v>
      </c>
      <c r="JL15" s="646"/>
      <c r="JM15" s="654" t="e">
        <f>JL15*100/JL13</f>
        <v>#DIV/0!</v>
      </c>
      <c r="JN15" s="646"/>
      <c r="JO15" s="654" t="e">
        <f>JN15*100/JN13</f>
        <v>#DIV/0!</v>
      </c>
      <c r="JP15" s="333"/>
      <c r="JQ15" s="654" t="e">
        <f>JP15*100/JP13</f>
        <v>#DIV/0!</v>
      </c>
      <c r="JR15" s="333"/>
      <c r="JS15" s="654" t="e">
        <f>JR15*100/JR13</f>
        <v>#DIV/0!</v>
      </c>
      <c r="JT15" s="333"/>
      <c r="JU15" s="654" t="e">
        <f>JT15*100/JT13</f>
        <v>#DIV/0!</v>
      </c>
      <c r="JV15" s="333"/>
      <c r="JW15" s="654" t="e">
        <f>JV15*100/JV13</f>
        <v>#DIV/0!</v>
      </c>
      <c r="JX15" s="651"/>
      <c r="JY15" s="654" t="e">
        <f>JX15*100/JX13</f>
        <v>#DIV/0!</v>
      </c>
      <c r="JZ15" s="651"/>
      <c r="KA15" s="654" t="e">
        <f>JZ15*100/JZ13</f>
        <v>#DIV/0!</v>
      </c>
      <c r="KB15" s="651"/>
      <c r="KC15" s="654" t="e">
        <f>KB15*100/KB13</f>
        <v>#DIV/0!</v>
      </c>
      <c r="KD15" s="651"/>
      <c r="KE15" s="654" t="e">
        <f>KD15*100/KD13</f>
        <v>#DIV/0!</v>
      </c>
      <c r="KF15" s="640"/>
      <c r="KG15" s="640"/>
      <c r="KH15" s="640"/>
      <c r="KI15" s="640"/>
      <c r="KJ15" s="640"/>
      <c r="KK15" s="640"/>
      <c r="KL15" s="640"/>
      <c r="KM15" s="640"/>
      <c r="KN15" s="606">
        <f t="shared" si="0"/>
        <v>0</v>
      </c>
      <c r="KO15" s="654" t="e">
        <f>KN15*100/KN13</f>
        <v>#DIV/0!</v>
      </c>
      <c r="KP15" s="606"/>
      <c r="KQ15" s="654" t="e">
        <f>KP15*100/KP13</f>
        <v>#DIV/0!</v>
      </c>
      <c r="KR15" s="606"/>
      <c r="KS15" s="654" t="e">
        <f>KR15*100/KR13</f>
        <v>#DIV/0!</v>
      </c>
      <c r="KT15" s="606"/>
      <c r="KU15" s="654" t="e">
        <f>KT15*100/KT13</f>
        <v>#DIV/0!</v>
      </c>
    </row>
    <row r="16" spans="1:307" x14ac:dyDescent="0.25">
      <c r="B16" s="640">
        <v>5</v>
      </c>
      <c r="C16" s="465" t="s">
        <v>1073</v>
      </c>
      <c r="D16" s="653"/>
      <c r="E16" s="654" t="e">
        <f>D16*100/D13</f>
        <v>#DIV/0!</v>
      </c>
      <c r="F16" s="655"/>
      <c r="G16" s="654" t="e">
        <f>F16*100/F13</f>
        <v>#DIV/0!</v>
      </c>
      <c r="H16" s="655"/>
      <c r="I16" s="654" t="e">
        <f>H16*100/H13</f>
        <v>#DIV/0!</v>
      </c>
      <c r="J16" s="656"/>
      <c r="K16" s="654" t="e">
        <f>J16*100/J13</f>
        <v>#DIV/0!</v>
      </c>
      <c r="L16" s="651"/>
      <c r="M16" s="654" t="e">
        <f>L16*100/L13</f>
        <v>#DIV/0!</v>
      </c>
      <c r="N16" s="651"/>
      <c r="O16" s="654" t="e">
        <f>N16*100/N13</f>
        <v>#DIV/0!</v>
      </c>
      <c r="P16" s="655"/>
      <c r="Q16" s="654" t="e">
        <f>P16*100/P13</f>
        <v>#DIV/0!</v>
      </c>
      <c r="R16" s="655">
        <v>0</v>
      </c>
      <c r="S16" s="654" t="e">
        <f>R16*100/R13</f>
        <v>#DIV/0!</v>
      </c>
      <c r="T16" s="646"/>
      <c r="U16" s="654" t="e">
        <f>T16*100/T13</f>
        <v>#DIV/0!</v>
      </c>
      <c r="V16" s="646"/>
      <c r="W16" s="654" t="e">
        <f>V16*100/V13</f>
        <v>#DIV/0!</v>
      </c>
      <c r="X16" s="646"/>
      <c r="Y16" s="654" t="e">
        <f>X16*100/X13</f>
        <v>#DIV/0!</v>
      </c>
      <c r="Z16" s="646"/>
      <c r="AA16" s="654" t="e">
        <f>Z16*100/Z13</f>
        <v>#DIV/0!</v>
      </c>
      <c r="AB16" s="653"/>
      <c r="AC16" s="654" t="e">
        <f>AB16*100/AB13</f>
        <v>#DIV/0!</v>
      </c>
      <c r="AD16" s="655"/>
      <c r="AE16" s="654" t="e">
        <f>AD16*100/AD13</f>
        <v>#DIV/0!</v>
      </c>
      <c r="AF16" s="655">
        <v>0</v>
      </c>
      <c r="AG16" s="654" t="e">
        <f>AF16*100/AF13</f>
        <v>#DIV/0!</v>
      </c>
      <c r="AH16" s="655">
        <v>0</v>
      </c>
      <c r="AI16" s="654" t="e">
        <f>AH16*100/AH13</f>
        <v>#DIV/0!</v>
      </c>
      <c r="AJ16" s="657"/>
      <c r="AK16" s="654" t="e">
        <f>AJ16*100/AJ13</f>
        <v>#DIV/0!</v>
      </c>
      <c r="AL16" s="658"/>
      <c r="AM16" s="654" t="e">
        <f>AL16*100/AL13</f>
        <v>#DIV/0!</v>
      </c>
      <c r="AN16" s="658"/>
      <c r="AO16" s="654" t="e">
        <f>AN16*100/AN13</f>
        <v>#DIV/0!</v>
      </c>
      <c r="AP16" s="658">
        <v>0</v>
      </c>
      <c r="AQ16" s="654" t="e">
        <f>AP16*100/AP13</f>
        <v>#DIV/0!</v>
      </c>
      <c r="AR16" s="646"/>
      <c r="AS16" s="654" t="e">
        <f>AR16*100/AR13</f>
        <v>#DIV/0!</v>
      </c>
      <c r="AT16" s="646"/>
      <c r="AU16" s="654" t="e">
        <f>AT16*100/AT13</f>
        <v>#DIV/0!</v>
      </c>
      <c r="AV16" s="646"/>
      <c r="AW16" s="654" t="e">
        <f>AV16*100/AV13</f>
        <v>#DIV/0!</v>
      </c>
      <c r="AX16" s="640">
        <v>0</v>
      </c>
      <c r="AY16" s="654" t="e">
        <f>AX16*100/AX13</f>
        <v>#DIV/0!</v>
      </c>
      <c r="AZ16" s="653"/>
      <c r="BA16" s="654" t="e">
        <f>AZ16*100/AZ13</f>
        <v>#DIV/0!</v>
      </c>
      <c r="BB16" s="655"/>
      <c r="BC16" s="654" t="e">
        <f>BB16*100/BB13</f>
        <v>#DIV/0!</v>
      </c>
      <c r="BD16" s="655"/>
      <c r="BE16" s="654" t="e">
        <f>BD16*100/BD13</f>
        <v>#DIV/0!</v>
      </c>
      <c r="BF16" s="655">
        <v>0</v>
      </c>
      <c r="BG16" s="654" t="e">
        <f>BF16*100/BF13</f>
        <v>#DIV/0!</v>
      </c>
      <c r="BH16" s="653"/>
      <c r="BI16" s="654" t="e">
        <f>BH16*100/BH13</f>
        <v>#DIV/0!</v>
      </c>
      <c r="BJ16" s="655">
        <v>0</v>
      </c>
      <c r="BK16" s="654" t="e">
        <f>BJ16*100/BJ13</f>
        <v>#DIV/0!</v>
      </c>
      <c r="BL16" s="655">
        <v>0</v>
      </c>
      <c r="BM16" s="654" t="e">
        <f>BL16*100/BL13</f>
        <v>#DIV/0!</v>
      </c>
      <c r="BN16" s="655">
        <v>0</v>
      </c>
      <c r="BO16" s="654" t="e">
        <f>BN16*100/BN13</f>
        <v>#DIV/0!</v>
      </c>
      <c r="BP16" s="640"/>
      <c r="BQ16" s="654" t="e">
        <f>BP16*100/BP13</f>
        <v>#DIV/0!</v>
      </c>
      <c r="BR16" s="640"/>
      <c r="BS16" s="654" t="e">
        <f>BR16*100/BR13</f>
        <v>#DIV/0!</v>
      </c>
      <c r="BT16" s="640"/>
      <c r="BU16" s="654" t="e">
        <f>BT16*100/BT13</f>
        <v>#DIV/0!</v>
      </c>
      <c r="BV16" s="640">
        <v>0</v>
      </c>
      <c r="BW16" s="654" t="e">
        <f>BV16*100/BV13</f>
        <v>#DIV/0!</v>
      </c>
      <c r="BX16" s="646"/>
      <c r="BY16" s="654" t="e">
        <f>BX16*100/BX13</f>
        <v>#DIV/0!</v>
      </c>
      <c r="BZ16" s="646"/>
      <c r="CA16" s="654" t="e">
        <f>BZ16*100/BZ13</f>
        <v>#DIV/0!</v>
      </c>
      <c r="CB16" s="646">
        <v>0</v>
      </c>
      <c r="CC16" s="654" t="e">
        <f>CB16*100/CB13</f>
        <v>#DIV/0!</v>
      </c>
      <c r="CD16" s="646">
        <v>0</v>
      </c>
      <c r="CE16" s="654" t="e">
        <f>CD16*100/CD13</f>
        <v>#DIV/0!</v>
      </c>
      <c r="CF16" s="646"/>
      <c r="CG16" s="654" t="e">
        <f>CF16*100/CF13</f>
        <v>#DIV/0!</v>
      </c>
      <c r="CH16" s="646"/>
      <c r="CI16" s="654" t="e">
        <f>CH16*100/CH13</f>
        <v>#DIV/0!</v>
      </c>
      <c r="CJ16" s="646"/>
      <c r="CK16" s="654" t="e">
        <f>CJ16*100/CJ13</f>
        <v>#DIV/0!</v>
      </c>
      <c r="CL16" s="646">
        <v>0</v>
      </c>
      <c r="CM16" s="654" t="e">
        <f>CL16*100/CL13</f>
        <v>#DIV/0!</v>
      </c>
      <c r="CN16" s="640"/>
      <c r="CO16" s="654" t="e">
        <f>CN16*100/CN13</f>
        <v>#DIV/0!</v>
      </c>
      <c r="CP16" s="640"/>
      <c r="CQ16" s="654" t="e">
        <f>CP16*100/CP13</f>
        <v>#DIV/0!</v>
      </c>
      <c r="CR16" s="640"/>
      <c r="CS16" s="654" t="e">
        <f>CR16*100/CR13</f>
        <v>#DIV/0!</v>
      </c>
      <c r="CT16" s="640"/>
      <c r="CU16" s="654" t="e">
        <f>CT16*100/CT13</f>
        <v>#DIV/0!</v>
      </c>
      <c r="CV16" s="334"/>
      <c r="CW16" s="654" t="e">
        <f>CV16*100/CV13</f>
        <v>#DIV/0!</v>
      </c>
      <c r="CX16" s="333"/>
      <c r="CY16" s="654" t="e">
        <f>CX16*100/CX13</f>
        <v>#DIV/0!</v>
      </c>
      <c r="CZ16" s="333"/>
      <c r="DA16" s="654" t="e">
        <f>CZ16*100/CZ13</f>
        <v>#DIV/0!</v>
      </c>
      <c r="DB16" s="333">
        <v>0</v>
      </c>
      <c r="DC16" s="654" t="e">
        <f>DB16*100/DB13</f>
        <v>#DIV/0!</v>
      </c>
      <c r="DD16" s="640"/>
      <c r="DE16" s="654" t="e">
        <f>DD16*100/DD13</f>
        <v>#DIV/0!</v>
      </c>
      <c r="DF16" s="640"/>
      <c r="DG16" s="654" t="e">
        <f>DF16*100/DF13</f>
        <v>#DIV/0!</v>
      </c>
      <c r="DH16" s="640"/>
      <c r="DI16" s="654" t="e">
        <f>DH16*100/DH13</f>
        <v>#DIV/0!</v>
      </c>
      <c r="DJ16" s="640">
        <v>0</v>
      </c>
      <c r="DK16" s="654" t="e">
        <f>DJ16*100/DJ13</f>
        <v>#DIV/0!</v>
      </c>
      <c r="DL16" s="640">
        <v>0</v>
      </c>
      <c r="DM16" s="654" t="e">
        <f>DL16*100/DL13</f>
        <v>#DIV/0!</v>
      </c>
      <c r="DN16" s="640">
        <v>0</v>
      </c>
      <c r="DO16" s="654" t="e">
        <f>DN16*100/DN13</f>
        <v>#DIV/0!</v>
      </c>
      <c r="DP16" s="640">
        <v>0</v>
      </c>
      <c r="DQ16" s="654" t="e">
        <f>DP16*100/DP13</f>
        <v>#DIV/0!</v>
      </c>
      <c r="DR16" s="640">
        <v>0</v>
      </c>
      <c r="DS16" s="654" t="e">
        <f>DR16*100/DR13</f>
        <v>#DIV/0!</v>
      </c>
      <c r="DT16" s="334">
        <v>0</v>
      </c>
      <c r="DU16" s="654" t="e">
        <f>DT16*100/DT13</f>
        <v>#DIV/0!</v>
      </c>
      <c r="DV16" s="333">
        <v>0</v>
      </c>
      <c r="DW16" s="654" t="e">
        <f>DV16*100/DV13</f>
        <v>#DIV/0!</v>
      </c>
      <c r="DX16" s="333">
        <v>0</v>
      </c>
      <c r="DY16" s="654" t="e">
        <f>DX16*100/DX13</f>
        <v>#DIV/0!</v>
      </c>
      <c r="DZ16" s="333">
        <v>0</v>
      </c>
      <c r="EA16" s="654" t="e">
        <f>DZ16*100/DZ13</f>
        <v>#DIV/0!</v>
      </c>
      <c r="EB16" s="334"/>
      <c r="EC16" s="654" t="e">
        <f>EB16*100/EB13</f>
        <v>#DIV/0!</v>
      </c>
      <c r="ED16" s="333">
        <v>0</v>
      </c>
      <c r="EE16" s="654" t="e">
        <f>ED16*100/ED13</f>
        <v>#DIV/0!</v>
      </c>
      <c r="EF16" s="333">
        <v>0</v>
      </c>
      <c r="EG16" s="654" t="e">
        <f>EF16*100/EF13</f>
        <v>#DIV/0!</v>
      </c>
      <c r="EH16" s="333">
        <v>0</v>
      </c>
      <c r="EI16" s="654" t="e">
        <f>EH16*100/EH13</f>
        <v>#DIV/0!</v>
      </c>
      <c r="EJ16" s="650"/>
      <c r="EK16" s="654" t="e">
        <f>EJ16*100/EJ13</f>
        <v>#DIV/0!</v>
      </c>
      <c r="EL16" s="650"/>
      <c r="EM16" s="654" t="e">
        <f>EL16*100/EL13</f>
        <v>#DIV/0!</v>
      </c>
      <c r="EN16" s="650"/>
      <c r="EO16" s="654" t="e">
        <f>EN16*100/EN13</f>
        <v>#DIV/0!</v>
      </c>
      <c r="EP16" s="650">
        <v>0</v>
      </c>
      <c r="EQ16" s="654" t="e">
        <f>EP16*100/EP13</f>
        <v>#DIV/0!</v>
      </c>
      <c r="ER16" s="653"/>
      <c r="ES16" s="654" t="e">
        <f>ER16*100/ER13</f>
        <v>#DIV/0!</v>
      </c>
      <c r="ET16" s="655"/>
      <c r="EU16" s="654" t="e">
        <f>ET16*100/ET13</f>
        <v>#DIV/0!</v>
      </c>
      <c r="EV16" s="655"/>
      <c r="EW16" s="654" t="e">
        <f>EV16*100/EV13</f>
        <v>#DIV/0!</v>
      </c>
      <c r="EX16" s="655"/>
      <c r="EY16" s="654" t="e">
        <f>EX16*100/EX13</f>
        <v>#DIV/0!</v>
      </c>
      <c r="EZ16" s="334"/>
      <c r="FA16" s="654" t="e">
        <f>EZ16*100/EZ13</f>
        <v>#DIV/0!</v>
      </c>
      <c r="FB16" s="333"/>
      <c r="FC16" s="654" t="e">
        <f>FB16*100/FB13</f>
        <v>#DIV/0!</v>
      </c>
      <c r="FD16" s="333"/>
      <c r="FE16" s="654" t="e">
        <f>FD16*100/FD13</f>
        <v>#DIV/0!</v>
      </c>
      <c r="FF16" s="333"/>
      <c r="FG16" s="654" t="e">
        <f>FF16*100/FF13</f>
        <v>#DIV/0!</v>
      </c>
      <c r="FH16" s="334"/>
      <c r="FI16" s="654" t="e">
        <f>FH16*100/FH13</f>
        <v>#DIV/0!</v>
      </c>
      <c r="FJ16" s="333"/>
      <c r="FK16" s="654" t="e">
        <f>FJ16*100/FJ13</f>
        <v>#DIV/0!</v>
      </c>
      <c r="FL16" s="333"/>
      <c r="FM16" s="654" t="e">
        <f>FL16*100/FL13</f>
        <v>#DIV/0!</v>
      </c>
      <c r="FN16" s="333"/>
      <c r="FO16" s="654" t="e">
        <f>FN16*100/FN13</f>
        <v>#DIV/0!</v>
      </c>
      <c r="FP16" s="640"/>
      <c r="FQ16" s="654" t="e">
        <f>FP16*100/FP13</f>
        <v>#DIV/0!</v>
      </c>
      <c r="FR16" s="640"/>
      <c r="FS16" s="654" t="e">
        <f>FR16*100/FR13</f>
        <v>#DIV/0!</v>
      </c>
      <c r="FT16" s="640"/>
      <c r="FU16" s="654" t="e">
        <f>FT16*100/FT13</f>
        <v>#DIV/0!</v>
      </c>
      <c r="FV16" s="640"/>
      <c r="FW16" s="654" t="e">
        <f>FV16*100/FV13</f>
        <v>#DIV/0!</v>
      </c>
      <c r="FX16" s="653"/>
      <c r="FY16" s="654" t="e">
        <f>FX16*100/FX13</f>
        <v>#DIV/0!</v>
      </c>
      <c r="FZ16" s="655"/>
      <c r="GA16" s="654" t="e">
        <f>FZ16*100/FZ13</f>
        <v>#DIV/0!</v>
      </c>
      <c r="GB16" s="655"/>
      <c r="GC16" s="654" t="e">
        <f>GB16*100/GB13</f>
        <v>#DIV/0!</v>
      </c>
      <c r="GD16" s="655"/>
      <c r="GE16" s="654" t="e">
        <f>GD16*100/GD13</f>
        <v>#DIV/0!</v>
      </c>
      <c r="GF16" s="640"/>
      <c r="GG16" s="654" t="e">
        <f>GF16*100/GF13</f>
        <v>#DIV/0!</v>
      </c>
      <c r="GH16" s="640"/>
      <c r="GI16" s="654" t="e">
        <f>GH16*100/GH13</f>
        <v>#DIV/0!</v>
      </c>
      <c r="GJ16" s="640"/>
      <c r="GK16" s="654" t="e">
        <f>GJ16*100/GJ13</f>
        <v>#DIV/0!</v>
      </c>
      <c r="GL16" s="640"/>
      <c r="GM16" s="654" t="e">
        <f>GL16*100/GL13</f>
        <v>#DIV/0!</v>
      </c>
      <c r="GN16" s="658"/>
      <c r="GO16" s="654" t="e">
        <f>GN16*100/GN13</f>
        <v>#DIV/0!</v>
      </c>
      <c r="GP16" s="658"/>
      <c r="GQ16" s="654" t="e">
        <f>GP16*100/GP13</f>
        <v>#DIV/0!</v>
      </c>
      <c r="GR16" s="658"/>
      <c r="GS16" s="654" t="e">
        <f>GR16*100/GR13</f>
        <v>#DIV/0!</v>
      </c>
      <c r="GT16" s="658"/>
      <c r="GU16" s="654" t="e">
        <f>GT16*100/GT13</f>
        <v>#DIV/0!</v>
      </c>
      <c r="GV16" s="565"/>
      <c r="GW16" s="654" t="e">
        <f>GV16*100/GV13</f>
        <v>#DIV/0!</v>
      </c>
      <c r="GX16" s="566"/>
      <c r="GY16" s="654" t="e">
        <f>GX16*100/GX13</f>
        <v>#DIV/0!</v>
      </c>
      <c r="GZ16" s="566"/>
      <c r="HA16" s="654" t="e">
        <f>GZ16*100/GZ13</f>
        <v>#DIV/0!</v>
      </c>
      <c r="HB16" s="566"/>
      <c r="HC16" s="654" t="e">
        <f>HB16*100/HB13</f>
        <v>#DIV/0!</v>
      </c>
      <c r="HD16" s="653"/>
      <c r="HE16" s="654" t="e">
        <f>HD16*100/HD13</f>
        <v>#DIV/0!</v>
      </c>
      <c r="HF16" s="655"/>
      <c r="HG16" s="654" t="e">
        <f>HF16*100/HF13</f>
        <v>#DIV/0!</v>
      </c>
      <c r="HH16" s="655"/>
      <c r="HI16" s="662">
        <v>0.95</v>
      </c>
      <c r="HJ16" s="655"/>
      <c r="HK16" s="654" t="e">
        <f>HJ16*100/HJ13</f>
        <v>#DIV/0!</v>
      </c>
      <c r="HL16" s="334"/>
      <c r="HM16" s="654" t="e">
        <f>HL16*100/HL13</f>
        <v>#DIV/0!</v>
      </c>
      <c r="HN16" s="566"/>
      <c r="HO16" s="654" t="e">
        <f>HN16*100/HN13</f>
        <v>#DIV/0!</v>
      </c>
      <c r="HP16" s="566"/>
      <c r="HQ16" s="654" t="e">
        <f>HP16*100/HP13</f>
        <v>#DIV/0!</v>
      </c>
      <c r="HR16" s="566"/>
      <c r="HS16" s="654" t="e">
        <f>HR16*100/HR13</f>
        <v>#DIV/0!</v>
      </c>
      <c r="HT16" s="653"/>
      <c r="HU16" s="654" t="e">
        <f>HT16*100/HT13</f>
        <v>#DIV/0!</v>
      </c>
      <c r="HV16" s="655"/>
      <c r="HW16" s="654" t="e">
        <f>HV16*100/HV13</f>
        <v>#DIV/0!</v>
      </c>
      <c r="HX16" s="655"/>
      <c r="HY16" s="654" t="e">
        <f>HX16*100/HX13</f>
        <v>#DIV/0!</v>
      </c>
      <c r="HZ16" s="655"/>
      <c r="IA16" s="654" t="e">
        <f>HZ16*100/HZ13</f>
        <v>#DIV/0!</v>
      </c>
      <c r="IB16" s="640"/>
      <c r="IC16" s="654" t="e">
        <f>IB16*100/IB13</f>
        <v>#DIV/0!</v>
      </c>
      <c r="ID16" s="640"/>
      <c r="IE16" s="654" t="e">
        <f>ID16*100/ID13</f>
        <v>#DIV/0!</v>
      </c>
      <c r="IF16" s="640"/>
      <c r="IG16" s="654" t="e">
        <f>IF16*100/IF13</f>
        <v>#DIV/0!</v>
      </c>
      <c r="IH16" s="640"/>
      <c r="II16" s="654" t="e">
        <f>IH16*100/IH13</f>
        <v>#DIV/0!</v>
      </c>
      <c r="IJ16" s="640"/>
      <c r="IK16" s="654" t="e">
        <f>IJ16*100/IJ13</f>
        <v>#DIV/0!</v>
      </c>
      <c r="IL16" s="640"/>
      <c r="IM16" s="654" t="e">
        <f>IL16*100/IL13</f>
        <v>#DIV/0!</v>
      </c>
      <c r="IN16" s="640"/>
      <c r="IO16" s="654" t="e">
        <f>IN16*100/IN13</f>
        <v>#DIV/0!</v>
      </c>
      <c r="IP16" s="640"/>
      <c r="IQ16" s="654" t="e">
        <f>IP16*100/IP13</f>
        <v>#DIV/0!</v>
      </c>
      <c r="IR16" s="640"/>
      <c r="IS16" s="654" t="e">
        <f>IR16*100/IR13</f>
        <v>#DIV/0!</v>
      </c>
      <c r="IT16" s="640"/>
      <c r="IU16" s="654" t="e">
        <f>IT16*100/IT13</f>
        <v>#DIV/0!</v>
      </c>
      <c r="IV16" s="640"/>
      <c r="IW16" s="654" t="e">
        <f>IV16*100/IV13</f>
        <v>#DIV/0!</v>
      </c>
      <c r="IX16" s="640"/>
      <c r="IY16" s="654" t="e">
        <f>IX16*100/IX13</f>
        <v>#DIV/0!</v>
      </c>
      <c r="IZ16" s="640"/>
      <c r="JA16" s="654" t="e">
        <f>IZ16*100/IZ13</f>
        <v>#DIV/0!</v>
      </c>
      <c r="JB16" s="640"/>
      <c r="JC16" s="654" t="e">
        <f>JB16*100/JB13</f>
        <v>#DIV/0!</v>
      </c>
      <c r="JD16" s="640"/>
      <c r="JE16" s="654" t="e">
        <f>JD16*100/JD13</f>
        <v>#DIV/0!</v>
      </c>
      <c r="JF16" s="640"/>
      <c r="JG16" s="654" t="e">
        <f>JF16*100/JF13</f>
        <v>#DIV/0!</v>
      </c>
      <c r="JH16" s="646"/>
      <c r="JI16" s="654" t="e">
        <f>JH16*100/JH13</f>
        <v>#DIV/0!</v>
      </c>
      <c r="JJ16" s="646"/>
      <c r="JK16" s="654" t="e">
        <f>JJ16*100/JJ13</f>
        <v>#DIV/0!</v>
      </c>
      <c r="JL16" s="646"/>
      <c r="JM16" s="654" t="e">
        <f>JL16*100/JL13</f>
        <v>#DIV/0!</v>
      </c>
      <c r="JN16" s="646"/>
      <c r="JO16" s="654" t="e">
        <f>JN16*100/JN13</f>
        <v>#DIV/0!</v>
      </c>
      <c r="JP16" s="333"/>
      <c r="JQ16" s="654" t="e">
        <f>JP16*100/JP13</f>
        <v>#DIV/0!</v>
      </c>
      <c r="JR16" s="333"/>
      <c r="JS16" s="654" t="e">
        <f>JR16*100/JR13</f>
        <v>#DIV/0!</v>
      </c>
      <c r="JT16" s="333"/>
      <c r="JU16" s="654" t="e">
        <f>JT16*100/JT13</f>
        <v>#DIV/0!</v>
      </c>
      <c r="JV16" s="333"/>
      <c r="JW16" s="654" t="e">
        <f>JV16*100/JV13</f>
        <v>#DIV/0!</v>
      </c>
      <c r="JX16" s="651"/>
      <c r="JY16" s="654" t="e">
        <f>JX16*100/JX13</f>
        <v>#DIV/0!</v>
      </c>
      <c r="JZ16" s="651"/>
      <c r="KA16" s="654" t="e">
        <f>JZ16*100/JZ13</f>
        <v>#DIV/0!</v>
      </c>
      <c r="KB16" s="651"/>
      <c r="KC16" s="654" t="e">
        <f>KB16*100/KB13</f>
        <v>#DIV/0!</v>
      </c>
      <c r="KD16" s="651"/>
      <c r="KE16" s="654" t="e">
        <f>KD16*100/KD13</f>
        <v>#DIV/0!</v>
      </c>
      <c r="KF16" s="640"/>
      <c r="KG16" s="640"/>
      <c r="KH16" s="640"/>
      <c r="KI16" s="640"/>
      <c r="KJ16" s="640"/>
      <c r="KK16" s="640"/>
      <c r="KL16" s="640"/>
      <c r="KM16" s="640"/>
      <c r="KN16" s="606">
        <f>D16+L16+T16+AB16+AJ16+AR16+AZ16+BH16+BP16+BX16+CF16+CN16+CV16+DD16+DL16+DT16+EB16+EJ16+ER16+EZ16+FH16+FP16+FX16+GF16+GN16+GV16+HD16+HL16+HT16+IB16+IJ16+IR16+IZ16+JH16+JP16+JX16</f>
        <v>0</v>
      </c>
      <c r="KO16" s="654" t="e">
        <f>KN16*100/KN13</f>
        <v>#DIV/0!</v>
      </c>
      <c r="KP16" s="606"/>
      <c r="KQ16" s="654" t="e">
        <f>KP16*100/KP13</f>
        <v>#DIV/0!</v>
      </c>
      <c r="KR16" s="606"/>
      <c r="KS16" s="654" t="e">
        <f>KR16*100/KR13</f>
        <v>#DIV/0!</v>
      </c>
      <c r="KT16" s="606"/>
      <c r="KU16" s="654" t="e">
        <f>KT16*100/KT13</f>
        <v>#DIV/0!</v>
      </c>
    </row>
    <row r="17" spans="52:186" x14ac:dyDescent="0.25">
      <c r="AZ17" s="334"/>
      <c r="BA17" s="333"/>
      <c r="BB17" s="333"/>
      <c r="BC17" s="333"/>
      <c r="BD17" s="333"/>
      <c r="BE17" s="333"/>
      <c r="BF17" s="333"/>
      <c r="BG17" s="333"/>
      <c r="BH17" s="334" t="s">
        <v>11</v>
      </c>
      <c r="BI17" s="333" t="s">
        <v>11</v>
      </c>
      <c r="BJ17" s="333" t="s">
        <v>11</v>
      </c>
      <c r="BK17" s="333" t="s">
        <v>11</v>
      </c>
      <c r="BL17" s="333" t="s">
        <v>11</v>
      </c>
      <c r="BM17" s="333" t="s">
        <v>11</v>
      </c>
      <c r="BN17" s="333" t="s">
        <v>11</v>
      </c>
      <c r="BO17" s="333" t="s">
        <v>11</v>
      </c>
      <c r="DT17" s="334"/>
      <c r="DU17" s="333"/>
      <c r="DV17" s="333"/>
      <c r="DW17" s="333"/>
      <c r="DX17" s="333"/>
      <c r="DY17" s="333"/>
      <c r="DZ17" s="333"/>
      <c r="EA17" s="333"/>
      <c r="FH17" s="334"/>
      <c r="FI17" s="333"/>
      <c r="FJ17" s="333"/>
      <c r="FK17" s="333"/>
      <c r="FL17" s="333"/>
      <c r="FM17" s="333"/>
      <c r="FN17" s="333"/>
      <c r="FO17" s="333"/>
      <c r="FX17" s="334" t="s">
        <v>11</v>
      </c>
      <c r="FY17" s="333" t="s">
        <v>11</v>
      </c>
      <c r="FZ17" s="333" t="s">
        <v>11</v>
      </c>
      <c r="GA17" s="333" t="s">
        <v>11</v>
      </c>
      <c r="GB17" s="333" t="s">
        <v>11</v>
      </c>
      <c r="GC17" s="333" t="s">
        <v>11</v>
      </c>
      <c r="GD17" s="333" t="s">
        <v>11</v>
      </c>
    </row>
    <row r="21" spans="52:186" x14ac:dyDescent="0.25">
      <c r="CJ21">
        <v>0</v>
      </c>
    </row>
  </sheetData>
  <mergeCells count="231">
    <mergeCell ref="A3:C5"/>
    <mergeCell ref="AZ8:BG8"/>
    <mergeCell ref="BH8:BO8"/>
    <mergeCell ref="BP8:BW8"/>
    <mergeCell ref="BX8:CE8"/>
    <mergeCell ref="CF8:CM8"/>
    <mergeCell ref="CN8:CU8"/>
    <mergeCell ref="CV8:DC8"/>
    <mergeCell ref="DD8:DK8"/>
    <mergeCell ref="B8:B11"/>
    <mergeCell ref="C8:C11"/>
    <mergeCell ref="D8:K8"/>
    <mergeCell ref="L8:S8"/>
    <mergeCell ref="T8:AA8"/>
    <mergeCell ref="AB8:AI8"/>
    <mergeCell ref="AJ8:AQ8"/>
    <mergeCell ref="AR8:AY8"/>
    <mergeCell ref="AX10:AY10"/>
    <mergeCell ref="AV10:AW10"/>
    <mergeCell ref="AZ10:BA10"/>
    <mergeCell ref="BB10:BC10"/>
    <mergeCell ref="BD10:BE10"/>
    <mergeCell ref="BF10:BG10"/>
    <mergeCell ref="BH10:BI10"/>
    <mergeCell ref="DL8:DS8"/>
    <mergeCell ref="DT8:EA8"/>
    <mergeCell ref="EB8:EI8"/>
    <mergeCell ref="EJ8:EQ8"/>
    <mergeCell ref="ER8:EY8"/>
    <mergeCell ref="EZ8:FG8"/>
    <mergeCell ref="FH8:FO8"/>
    <mergeCell ref="FP8:FW8"/>
    <mergeCell ref="FX8:GE8"/>
    <mergeCell ref="GF8:GM8"/>
    <mergeCell ref="GN8:GU8"/>
    <mergeCell ref="GV8:HC8"/>
    <mergeCell ref="HD8:HK8"/>
    <mergeCell ref="HL8:HS8"/>
    <mergeCell ref="HT8:IA8"/>
    <mergeCell ref="IB8:II8"/>
    <mergeCell ref="IJ8:IQ8"/>
    <mergeCell ref="IR8:IY8"/>
    <mergeCell ref="IZ8:JG8"/>
    <mergeCell ref="JH8:JO8"/>
    <mergeCell ref="JP8:JW8"/>
    <mergeCell ref="JX8:KE8"/>
    <mergeCell ref="KF8:KM8"/>
    <mergeCell ref="KN8:KU8"/>
    <mergeCell ref="D9:K9"/>
    <mergeCell ref="L9:S9"/>
    <mergeCell ref="T9:AA9"/>
    <mergeCell ref="AB9:AI9"/>
    <mergeCell ref="AJ9:AQ9"/>
    <mergeCell ref="AR9:AY9"/>
    <mergeCell ref="AZ9:BG9"/>
    <mergeCell ref="BH9:BO9"/>
    <mergeCell ref="BP9:BW9"/>
    <mergeCell ref="BX9:CE9"/>
    <mergeCell ref="CF9:CM9"/>
    <mergeCell ref="CN9:CU9"/>
    <mergeCell ref="CV9:DC9"/>
    <mergeCell ref="DD9:DK9"/>
    <mergeCell ref="DL9:DS9"/>
    <mergeCell ref="DT9:EA9"/>
    <mergeCell ref="EB9:EI9"/>
    <mergeCell ref="EJ9:EQ9"/>
    <mergeCell ref="ER9:EY9"/>
    <mergeCell ref="EZ9:FG9"/>
    <mergeCell ref="FH9:FO9"/>
    <mergeCell ref="FP9:FW9"/>
    <mergeCell ref="FX9:GE9"/>
    <mergeCell ref="GF9:GM9"/>
    <mergeCell ref="GN9:GU9"/>
    <mergeCell ref="GV9:HC9"/>
    <mergeCell ref="HD9:HK9"/>
    <mergeCell ref="HL9:HS9"/>
    <mergeCell ref="HT9:IA9"/>
    <mergeCell ref="IB9:II9"/>
    <mergeCell ref="IJ9:IQ9"/>
    <mergeCell ref="IR9:IY9"/>
    <mergeCell ref="IZ9:JG9"/>
    <mergeCell ref="JH9:JO9"/>
    <mergeCell ref="JP9:JW9"/>
    <mergeCell ref="JX9:KE9"/>
    <mergeCell ref="KF9:KM9"/>
    <mergeCell ref="KN9:KU9"/>
    <mergeCell ref="D10:E10"/>
    <mergeCell ref="F10:G10"/>
    <mergeCell ref="H10:I10"/>
    <mergeCell ref="J10:K10"/>
    <mergeCell ref="L10:M10"/>
    <mergeCell ref="N10:O10"/>
    <mergeCell ref="P10:Q10"/>
    <mergeCell ref="R10:S10"/>
    <mergeCell ref="T10:U10"/>
    <mergeCell ref="V10:W10"/>
    <mergeCell ref="X10:Y10"/>
    <mergeCell ref="Z10:AA10"/>
    <mergeCell ref="AB10:AC10"/>
    <mergeCell ref="AD10:AE10"/>
    <mergeCell ref="AF10:AG10"/>
    <mergeCell ref="AH10:AI10"/>
    <mergeCell ref="AJ10:AK10"/>
    <mergeCell ref="AL10:AM10"/>
    <mergeCell ref="AN10:AO10"/>
    <mergeCell ref="AP10:AQ10"/>
    <mergeCell ref="AR10:AS10"/>
    <mergeCell ref="AT10:AU10"/>
    <mergeCell ref="BJ10:BK10"/>
    <mergeCell ref="BL10:BM10"/>
    <mergeCell ref="BN10:BO10"/>
    <mergeCell ref="BP10:BQ10"/>
    <mergeCell ref="BR10:BS10"/>
    <mergeCell ref="BT10:BU10"/>
    <mergeCell ref="BV10:BW10"/>
    <mergeCell ref="BX10:BY10"/>
    <mergeCell ref="BZ10:CA10"/>
    <mergeCell ref="CB10:CC10"/>
    <mergeCell ref="CD10:CE10"/>
    <mergeCell ref="CF10:CG10"/>
    <mergeCell ref="CH10:CI10"/>
    <mergeCell ref="CJ10:CK10"/>
    <mergeCell ref="CL10:CM10"/>
    <mergeCell ref="CN10:CO10"/>
    <mergeCell ref="CP10:CQ10"/>
    <mergeCell ref="CR10:CS10"/>
    <mergeCell ref="CT10:CU10"/>
    <mergeCell ref="CV10:CW10"/>
    <mergeCell ref="CX10:CY10"/>
    <mergeCell ref="CZ10:DA10"/>
    <mergeCell ref="DB10:DC10"/>
    <mergeCell ref="DD10:DE10"/>
    <mergeCell ref="DF10:DG10"/>
    <mergeCell ref="DH10:DI10"/>
    <mergeCell ref="DJ10:DK10"/>
    <mergeCell ref="DL10:DM10"/>
    <mergeCell ref="DN10:DO10"/>
    <mergeCell ref="DP10:DQ10"/>
    <mergeCell ref="DR10:DS10"/>
    <mergeCell ref="DT10:DU10"/>
    <mergeCell ref="DV10:DW10"/>
    <mergeCell ref="DX10:DY10"/>
    <mergeCell ref="DZ10:EA10"/>
    <mergeCell ref="EB10:EC10"/>
    <mergeCell ref="ED10:EE10"/>
    <mergeCell ref="EF10:EG10"/>
    <mergeCell ref="EH10:EI10"/>
    <mergeCell ref="EJ10:EK10"/>
    <mergeCell ref="EL10:EM10"/>
    <mergeCell ref="EN10:EO10"/>
    <mergeCell ref="EP10:EQ10"/>
    <mergeCell ref="ER10:ES10"/>
    <mergeCell ref="ET10:EU10"/>
    <mergeCell ref="EV10:EW10"/>
    <mergeCell ref="EX10:EY10"/>
    <mergeCell ref="EZ10:FA10"/>
    <mergeCell ref="FB10:FC10"/>
    <mergeCell ref="FD10:FE10"/>
    <mergeCell ref="FF10:FG10"/>
    <mergeCell ref="FH10:FI10"/>
    <mergeCell ref="FJ10:FK10"/>
    <mergeCell ref="FL10:FM10"/>
    <mergeCell ref="FN10:FO10"/>
    <mergeCell ref="FP10:FQ10"/>
    <mergeCell ref="FR10:FS10"/>
    <mergeCell ref="FT10:FU10"/>
    <mergeCell ref="FV10:FW10"/>
    <mergeCell ref="FX10:FY10"/>
    <mergeCell ref="FZ10:GA10"/>
    <mergeCell ref="GB10:GC10"/>
    <mergeCell ref="GD10:GE10"/>
    <mergeCell ref="GF10:GG10"/>
    <mergeCell ref="GH10:GI10"/>
    <mergeCell ref="GJ10:GK10"/>
    <mergeCell ref="GL10:GM10"/>
    <mergeCell ref="GN10:GO10"/>
    <mergeCell ref="GP10:GQ10"/>
    <mergeCell ref="GR10:GS10"/>
    <mergeCell ref="GT10:GU10"/>
    <mergeCell ref="GV10:GW10"/>
    <mergeCell ref="GX10:GY10"/>
    <mergeCell ref="GZ10:HA10"/>
    <mergeCell ref="HB10:HC10"/>
    <mergeCell ref="HD10:HE10"/>
    <mergeCell ref="HF10:HG10"/>
    <mergeCell ref="HH10:HI10"/>
    <mergeCell ref="HJ10:HK10"/>
    <mergeCell ref="HL10:HM10"/>
    <mergeCell ref="HN10:HO10"/>
    <mergeCell ref="HP10:HQ10"/>
    <mergeCell ref="HR10:HS10"/>
    <mergeCell ref="HT10:HU10"/>
    <mergeCell ref="HV10:HW10"/>
    <mergeCell ref="HX10:HY10"/>
    <mergeCell ref="HZ10:IA10"/>
    <mergeCell ref="IB10:IC10"/>
    <mergeCell ref="ID10:IE10"/>
    <mergeCell ref="IF10:IG10"/>
    <mergeCell ref="IH10:II10"/>
    <mergeCell ref="IJ10:IK10"/>
    <mergeCell ref="IL10:IM10"/>
    <mergeCell ref="IN10:IO10"/>
    <mergeCell ref="IP10:IQ10"/>
    <mergeCell ref="IR10:IS10"/>
    <mergeCell ref="IT10:IU10"/>
    <mergeCell ref="IV10:IW10"/>
    <mergeCell ref="IX10:IY10"/>
    <mergeCell ref="IZ10:JA10"/>
    <mergeCell ref="JB10:JC10"/>
    <mergeCell ref="JD10:JE10"/>
    <mergeCell ref="JF10:JG10"/>
    <mergeCell ref="JH10:JI10"/>
    <mergeCell ref="JJ10:JK10"/>
    <mergeCell ref="JL10:JM10"/>
    <mergeCell ref="JN10:JO10"/>
    <mergeCell ref="JP10:JQ10"/>
    <mergeCell ref="JR10:JS10"/>
    <mergeCell ref="JT10:JU10"/>
    <mergeCell ref="JV10:JW10"/>
    <mergeCell ref="JX10:JY10"/>
    <mergeCell ref="KR10:KS10"/>
    <mergeCell ref="KT10:KU10"/>
    <mergeCell ref="JZ10:KA10"/>
    <mergeCell ref="KB10:KC10"/>
    <mergeCell ref="KD10:KE10"/>
    <mergeCell ref="KF10:KG10"/>
    <mergeCell ref="KH10:KI10"/>
    <mergeCell ref="KJ10:KK10"/>
    <mergeCell ref="KL10:KM10"/>
    <mergeCell ref="KN10:KO10"/>
    <mergeCell ref="KP10:KQ10"/>
  </mergeCells>
  <pageMargins left="0.19685039370078738" right="0.19685039370078738" top="0.19685039370078738" bottom="0.75196850393700776" header="0.3" footer="0.3"/>
  <pageSetup paperSize="9" scale="50" fitToWidth="0" fitToHeight="0" orientation="landscape" useFirstPageNumber="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workbookViewId="0">
      <pane xSplit="3" ySplit="4" topLeftCell="D5" activePane="bottomRight" state="frozen"/>
      <selection pane="topRight" activeCell="D1" sqref="D1"/>
      <selection pane="bottomLeft" activeCell="A5" sqref="A5"/>
      <selection pane="bottomRight" activeCell="I23" sqref="I23"/>
    </sheetView>
  </sheetViews>
  <sheetFormatPr defaultRowHeight="15" x14ac:dyDescent="0.25"/>
  <cols>
    <col min="1" max="1" width="4.7109375" bestFit="1" customWidth="1"/>
    <col min="2" max="2" width="9.140625" customWidth="1"/>
    <col min="3" max="3" width="65.28515625" customWidth="1"/>
    <col min="4" max="4" width="10.140625" customWidth="1"/>
    <col min="5" max="5" width="11.140625" customWidth="1"/>
    <col min="7" max="7" width="15.5703125" customWidth="1"/>
    <col min="9" max="9" width="21" customWidth="1"/>
    <col min="10" max="10" width="6.28515625" customWidth="1"/>
    <col min="11" max="11" width="7.140625" customWidth="1"/>
    <col min="12" max="12" width="9.28515625" customWidth="1"/>
    <col min="13" max="13" width="12.5703125" customWidth="1"/>
    <col min="14" max="14" width="43.85546875" bestFit="1" customWidth="1"/>
  </cols>
  <sheetData>
    <row r="1" spans="1:18" ht="74.25" customHeight="1" x14ac:dyDescent="0.25">
      <c r="B1" s="1158" t="s">
        <v>1204</v>
      </c>
      <c r="C1" s="1159"/>
      <c r="D1" s="1159"/>
      <c r="E1" s="1159"/>
    </row>
    <row r="3" spans="1:18" ht="43.5" customHeight="1" x14ac:dyDescent="0.25">
      <c r="A3" s="1160" t="s">
        <v>62</v>
      </c>
      <c r="B3" s="1162" t="s">
        <v>63</v>
      </c>
      <c r="C3" s="1162" t="s">
        <v>371</v>
      </c>
      <c r="D3" s="1163" t="s">
        <v>1187</v>
      </c>
      <c r="E3" s="1163"/>
      <c r="F3" s="1163"/>
      <c r="G3" s="1163"/>
      <c r="H3" s="1163"/>
      <c r="I3" s="1155" t="s">
        <v>1188</v>
      </c>
      <c r="J3" s="1156"/>
      <c r="K3" s="1156"/>
      <c r="L3" s="1156"/>
      <c r="M3" s="1156"/>
      <c r="N3" s="1157" t="s">
        <v>64</v>
      </c>
    </row>
    <row r="4" spans="1:18" ht="36" x14ac:dyDescent="0.25">
      <c r="A4" s="1161"/>
      <c r="B4" s="1161"/>
      <c r="C4" s="1161"/>
      <c r="D4" s="13" t="s">
        <v>65</v>
      </c>
      <c r="E4" s="13" t="s">
        <v>66</v>
      </c>
      <c r="F4" s="13" t="s">
        <v>67</v>
      </c>
      <c r="G4" s="13" t="s">
        <v>68</v>
      </c>
      <c r="H4" s="13" t="s">
        <v>69</v>
      </c>
      <c r="I4" s="13" t="s">
        <v>1186</v>
      </c>
      <c r="J4" s="14" t="s">
        <v>70</v>
      </c>
      <c r="K4" s="14" t="s">
        <v>71</v>
      </c>
      <c r="L4" s="14" t="s">
        <v>72</v>
      </c>
      <c r="M4" s="15" t="s">
        <v>73</v>
      </c>
      <c r="N4" s="1157"/>
    </row>
    <row r="5" spans="1:18" ht="30" x14ac:dyDescent="0.25">
      <c r="A5" s="16">
        <v>1</v>
      </c>
      <c r="B5" s="16">
        <v>810059</v>
      </c>
      <c r="C5" s="16" t="s">
        <v>74</v>
      </c>
      <c r="D5" s="17"/>
      <c r="E5" s="17"/>
      <c r="F5" s="17"/>
      <c r="G5" s="18" t="e">
        <f t="shared" ref="G5:G29" si="0">E5*100/D5</f>
        <v>#DIV/0!</v>
      </c>
      <c r="H5" s="18"/>
      <c r="I5" s="17"/>
      <c r="J5" s="17"/>
      <c r="K5" s="17"/>
      <c r="L5" s="18" t="e">
        <f t="shared" ref="L5:L30" si="1">J5*100/K5</f>
        <v>#DIV/0!</v>
      </c>
      <c r="M5" s="19" t="e">
        <f t="shared" ref="M5:M30" si="2">K5*100/J5</f>
        <v>#DIV/0!</v>
      </c>
      <c r="N5" s="199" t="s">
        <v>75</v>
      </c>
    </row>
    <row r="6" spans="1:18" ht="30" x14ac:dyDescent="0.25">
      <c r="A6" s="16">
        <v>2</v>
      </c>
      <c r="B6" s="16">
        <v>810001</v>
      </c>
      <c r="C6" s="20" t="s">
        <v>76</v>
      </c>
      <c r="D6" s="17"/>
      <c r="E6" s="17"/>
      <c r="F6" s="17"/>
      <c r="G6" s="18" t="e">
        <f t="shared" si="0"/>
        <v>#DIV/0!</v>
      </c>
      <c r="H6" s="18"/>
      <c r="I6" s="17"/>
      <c r="J6" s="17"/>
      <c r="K6" s="17"/>
      <c r="L6" s="18" t="e">
        <f t="shared" si="1"/>
        <v>#DIV/0!</v>
      </c>
      <c r="M6" s="19" t="e">
        <f t="shared" si="2"/>
        <v>#DIV/0!</v>
      </c>
      <c r="N6" s="199" t="s">
        <v>77</v>
      </c>
    </row>
    <row r="7" spans="1:18" x14ac:dyDescent="0.25">
      <c r="A7" s="16">
        <v>3</v>
      </c>
      <c r="B7" s="16">
        <v>810008</v>
      </c>
      <c r="C7" s="737" t="s">
        <v>78</v>
      </c>
      <c r="D7" s="738"/>
      <c r="E7" s="739"/>
      <c r="F7" s="739"/>
      <c r="G7" s="18" t="e">
        <f t="shared" si="0"/>
        <v>#DIV/0!</v>
      </c>
      <c r="H7" s="739"/>
      <c r="I7" s="739"/>
      <c r="J7" s="739"/>
      <c r="K7" s="739"/>
      <c r="L7" s="18" t="e">
        <f t="shared" si="1"/>
        <v>#DIV/0!</v>
      </c>
      <c r="M7" s="19" t="e">
        <f t="shared" si="2"/>
        <v>#DIV/0!</v>
      </c>
      <c r="N7" s="30" t="s">
        <v>79</v>
      </c>
    </row>
    <row r="8" spans="1:18" x14ac:dyDescent="0.25">
      <c r="A8" s="16">
        <v>4</v>
      </c>
      <c r="B8" s="16">
        <v>810088</v>
      </c>
      <c r="C8" s="16" t="s">
        <v>80</v>
      </c>
      <c r="D8" s="21"/>
      <c r="E8" s="22"/>
      <c r="F8" s="22"/>
      <c r="G8" s="18" t="e">
        <f t="shared" si="0"/>
        <v>#DIV/0!</v>
      </c>
      <c r="H8" s="23"/>
      <c r="I8" s="22"/>
      <c r="J8" s="22"/>
      <c r="K8" s="22"/>
      <c r="L8" s="18" t="e">
        <f t="shared" si="1"/>
        <v>#DIV/0!</v>
      </c>
      <c r="M8" s="19" t="e">
        <f t="shared" si="2"/>
        <v>#DIV/0!</v>
      </c>
      <c r="N8" s="24" t="s">
        <v>81</v>
      </c>
      <c r="O8" s="25" t="s">
        <v>82</v>
      </c>
    </row>
    <row r="9" spans="1:18" x14ac:dyDescent="0.25">
      <c r="A9" s="16">
        <v>5</v>
      </c>
      <c r="B9" s="16">
        <v>810017</v>
      </c>
      <c r="C9" s="737" t="s">
        <v>83</v>
      </c>
      <c r="D9" s="17"/>
      <c r="E9" s="17"/>
      <c r="F9" s="17"/>
      <c r="G9" s="18" t="e">
        <f t="shared" si="0"/>
        <v>#DIV/0!</v>
      </c>
      <c r="H9" s="26"/>
      <c r="I9" s="17"/>
      <c r="J9" s="17"/>
      <c r="K9" s="17"/>
      <c r="L9" s="18" t="e">
        <f t="shared" si="1"/>
        <v>#DIV/0!</v>
      </c>
      <c r="M9" s="19" t="e">
        <f t="shared" si="2"/>
        <v>#DIV/0!</v>
      </c>
      <c r="N9" s="199" t="s">
        <v>84</v>
      </c>
    </row>
    <row r="10" spans="1:18" x14ac:dyDescent="0.25">
      <c r="A10" s="16">
        <v>6</v>
      </c>
      <c r="B10" s="16">
        <v>810089</v>
      </c>
      <c r="C10" s="20" t="s">
        <v>85</v>
      </c>
      <c r="D10" s="27"/>
      <c r="E10" s="28"/>
      <c r="F10" s="28"/>
      <c r="G10" s="18" t="e">
        <f t="shared" si="0"/>
        <v>#DIV/0!</v>
      </c>
      <c r="H10" s="28"/>
      <c r="I10" s="28"/>
      <c r="J10" s="28"/>
      <c r="K10" s="28"/>
      <c r="L10" s="18" t="e">
        <f t="shared" si="1"/>
        <v>#DIV/0!</v>
      </c>
      <c r="M10" s="19" t="e">
        <f t="shared" si="2"/>
        <v>#DIV/0!</v>
      </c>
      <c r="N10" s="30" t="s">
        <v>1184</v>
      </c>
    </row>
    <row r="11" spans="1:18" ht="30" x14ac:dyDescent="0.25">
      <c r="A11" s="16">
        <v>7</v>
      </c>
      <c r="B11" s="16">
        <v>810090</v>
      </c>
      <c r="C11" s="16" t="s">
        <v>86</v>
      </c>
      <c r="D11" s="17"/>
      <c r="E11" s="17"/>
      <c r="F11" s="17"/>
      <c r="G11" s="18" t="e">
        <f t="shared" si="0"/>
        <v>#DIV/0!</v>
      </c>
      <c r="H11" s="18"/>
      <c r="I11" s="17"/>
      <c r="J11" s="17"/>
      <c r="K11" s="17"/>
      <c r="L11" s="18" t="e">
        <f t="shared" si="1"/>
        <v>#DIV/0!</v>
      </c>
      <c r="M11" s="19" t="e">
        <f t="shared" si="2"/>
        <v>#DIV/0!</v>
      </c>
      <c r="N11" s="199" t="s">
        <v>87</v>
      </c>
    </row>
    <row r="12" spans="1:18" x14ac:dyDescent="0.25">
      <c r="A12" s="16">
        <v>8</v>
      </c>
      <c r="B12" s="16">
        <v>810094</v>
      </c>
      <c r="C12" s="20" t="s">
        <v>88</v>
      </c>
      <c r="D12" s="17"/>
      <c r="E12" s="17"/>
      <c r="F12" s="17"/>
      <c r="G12" s="18" t="e">
        <f t="shared" si="0"/>
        <v>#DIV/0!</v>
      </c>
      <c r="H12" s="18"/>
      <c r="I12" s="17"/>
      <c r="J12" s="17"/>
      <c r="K12" s="17"/>
      <c r="L12" s="18" t="e">
        <f t="shared" si="1"/>
        <v>#DIV/0!</v>
      </c>
      <c r="M12" s="19" t="e">
        <f t="shared" si="2"/>
        <v>#DIV/0!</v>
      </c>
      <c r="N12" s="199" t="s">
        <v>89</v>
      </c>
    </row>
    <row r="13" spans="1:18" x14ac:dyDescent="0.25">
      <c r="A13" s="16">
        <v>9</v>
      </c>
      <c r="B13" s="16">
        <v>810032</v>
      </c>
      <c r="C13" s="16" t="s">
        <v>90</v>
      </c>
      <c r="D13" s="17"/>
      <c r="E13" s="17"/>
      <c r="F13" s="17"/>
      <c r="G13" s="18" t="e">
        <f t="shared" si="0"/>
        <v>#DIV/0!</v>
      </c>
      <c r="H13" s="18"/>
      <c r="I13" s="17"/>
      <c r="J13" s="17"/>
      <c r="K13" s="17"/>
      <c r="L13" s="18" t="e">
        <f t="shared" si="1"/>
        <v>#DIV/0!</v>
      </c>
      <c r="M13" s="19" t="e">
        <f t="shared" si="2"/>
        <v>#DIV/0!</v>
      </c>
      <c r="N13" s="199" t="s">
        <v>91</v>
      </c>
    </row>
    <row r="14" spans="1:18" ht="28.5" customHeight="1" x14ac:dyDescent="0.25">
      <c r="A14" s="16">
        <v>10</v>
      </c>
      <c r="B14" s="16">
        <v>810099</v>
      </c>
      <c r="C14" s="31" t="s">
        <v>92</v>
      </c>
      <c r="D14" s="17"/>
      <c r="E14" s="17"/>
      <c r="F14" s="17"/>
      <c r="G14" s="18" t="e">
        <f t="shared" si="0"/>
        <v>#DIV/0!</v>
      </c>
      <c r="H14" s="18"/>
      <c r="I14" s="17"/>
      <c r="J14" s="17"/>
      <c r="K14" s="17"/>
      <c r="L14" s="18" t="e">
        <f t="shared" si="1"/>
        <v>#DIV/0!</v>
      </c>
      <c r="M14" s="19" t="e">
        <f t="shared" si="2"/>
        <v>#DIV/0!</v>
      </c>
      <c r="N14" s="199" t="s">
        <v>93</v>
      </c>
    </row>
    <row r="15" spans="1:18" x14ac:dyDescent="0.25">
      <c r="A15" s="16">
        <v>11</v>
      </c>
      <c r="B15" s="16">
        <v>810039</v>
      </c>
      <c r="C15" s="16" t="s">
        <v>94</v>
      </c>
      <c r="D15" s="17"/>
      <c r="E15" s="17"/>
      <c r="F15" s="17"/>
      <c r="G15" s="18" t="e">
        <f t="shared" si="0"/>
        <v>#DIV/0!</v>
      </c>
      <c r="H15" s="18"/>
      <c r="I15" s="17"/>
      <c r="J15" s="17"/>
      <c r="K15" s="17"/>
      <c r="L15" s="18" t="e">
        <f t="shared" si="1"/>
        <v>#DIV/0!</v>
      </c>
      <c r="M15" s="19" t="e">
        <f t="shared" si="2"/>
        <v>#DIV/0!</v>
      </c>
      <c r="N15" s="199" t="s">
        <v>95</v>
      </c>
    </row>
    <row r="16" spans="1:18" x14ac:dyDescent="0.25">
      <c r="A16" s="16">
        <v>12</v>
      </c>
      <c r="B16" s="16">
        <v>810003</v>
      </c>
      <c r="C16" s="16" t="s">
        <v>96</v>
      </c>
      <c r="D16" s="27"/>
      <c r="E16" s="28"/>
      <c r="F16" s="28"/>
      <c r="G16" s="18" t="e">
        <f t="shared" si="0"/>
        <v>#DIV/0!</v>
      </c>
      <c r="H16" s="29"/>
      <c r="I16" s="28"/>
      <c r="J16" s="28"/>
      <c r="K16" s="28"/>
      <c r="L16" s="18" t="e">
        <f t="shared" si="1"/>
        <v>#DIV/0!</v>
      </c>
      <c r="M16" s="19" t="e">
        <f t="shared" si="2"/>
        <v>#DIV/0!</v>
      </c>
      <c r="N16" s="742" t="s">
        <v>97</v>
      </c>
      <c r="O16" s="17"/>
      <c r="P16" s="17"/>
      <c r="Q16" s="18"/>
      <c r="R16" s="19"/>
    </row>
    <row r="17" spans="1:14" x14ac:dyDescent="0.25">
      <c r="A17" s="16">
        <v>13</v>
      </c>
      <c r="B17" s="16">
        <v>810108</v>
      </c>
      <c r="C17" s="16" t="s">
        <v>98</v>
      </c>
      <c r="D17" s="17"/>
      <c r="E17" s="17"/>
      <c r="F17" s="17"/>
      <c r="G17" s="18" t="e">
        <f t="shared" si="0"/>
        <v>#DIV/0!</v>
      </c>
      <c r="H17" s="18"/>
      <c r="I17" s="17"/>
      <c r="J17" s="17"/>
      <c r="K17" s="17"/>
      <c r="L17" s="18" t="e">
        <f t="shared" si="1"/>
        <v>#DIV/0!</v>
      </c>
      <c r="M17" s="19" t="e">
        <f t="shared" si="2"/>
        <v>#DIV/0!</v>
      </c>
      <c r="N17" s="199" t="s">
        <v>99</v>
      </c>
    </row>
    <row r="18" spans="1:14" ht="30" x14ac:dyDescent="0.25">
      <c r="A18" s="16">
        <v>14</v>
      </c>
      <c r="B18" s="16">
        <v>810126</v>
      </c>
      <c r="C18" s="20" t="s">
        <v>100</v>
      </c>
      <c r="D18" s="27"/>
      <c r="E18" s="28"/>
      <c r="F18" s="28"/>
      <c r="G18" s="18" t="e">
        <f t="shared" si="0"/>
        <v>#DIV/0!</v>
      </c>
      <c r="H18" s="28"/>
      <c r="I18" s="28"/>
      <c r="J18" s="28"/>
      <c r="K18" s="28"/>
      <c r="L18" s="18" t="e">
        <f t="shared" si="1"/>
        <v>#DIV/0!</v>
      </c>
      <c r="M18" s="19" t="e">
        <f t="shared" si="2"/>
        <v>#DIV/0!</v>
      </c>
      <c r="N18" s="199" t="s">
        <v>101</v>
      </c>
    </row>
    <row r="19" spans="1:14" x14ac:dyDescent="0.25">
      <c r="A19" s="16">
        <v>15</v>
      </c>
      <c r="B19" s="16">
        <v>810058</v>
      </c>
      <c r="C19" s="16" t="s">
        <v>102</v>
      </c>
      <c r="D19" s="27"/>
      <c r="E19" s="28"/>
      <c r="F19" s="28"/>
      <c r="G19" s="18" t="e">
        <f t="shared" si="0"/>
        <v>#DIV/0!</v>
      </c>
      <c r="H19" s="29"/>
      <c r="I19" s="28"/>
      <c r="J19" s="28"/>
      <c r="K19" s="28"/>
      <c r="L19" s="18" t="e">
        <f t="shared" si="1"/>
        <v>#DIV/0!</v>
      </c>
      <c r="M19" s="19" t="e">
        <f t="shared" si="2"/>
        <v>#DIV/0!</v>
      </c>
      <c r="N19" s="30" t="s">
        <v>103</v>
      </c>
    </row>
    <row r="20" spans="1:14" x14ac:dyDescent="0.25">
      <c r="A20" s="16">
        <v>16</v>
      </c>
      <c r="B20" s="16">
        <v>810005</v>
      </c>
      <c r="C20" s="16" t="s">
        <v>104</v>
      </c>
      <c r="D20" s="27"/>
      <c r="E20" s="28"/>
      <c r="F20" s="28"/>
      <c r="G20" s="18" t="e">
        <f t="shared" si="0"/>
        <v>#DIV/0!</v>
      </c>
      <c r="H20" s="33"/>
      <c r="I20" s="28"/>
      <c r="J20" s="28"/>
      <c r="K20" s="28"/>
      <c r="L20" s="18" t="e">
        <f t="shared" si="1"/>
        <v>#DIV/0!</v>
      </c>
      <c r="M20" s="19" t="e">
        <f t="shared" si="2"/>
        <v>#DIV/0!</v>
      </c>
      <c r="N20" s="30" t="s">
        <v>105</v>
      </c>
    </row>
    <row r="21" spans="1:14" x14ac:dyDescent="0.25">
      <c r="A21" s="16">
        <v>17</v>
      </c>
      <c r="B21" s="16">
        <v>810113</v>
      </c>
      <c r="C21" s="16" t="s">
        <v>106</v>
      </c>
      <c r="D21" s="17"/>
      <c r="E21" s="17"/>
      <c r="F21" s="17"/>
      <c r="G21" s="18" t="e">
        <f t="shared" si="0"/>
        <v>#DIV/0!</v>
      </c>
      <c r="H21" s="34"/>
      <c r="I21" s="17"/>
      <c r="J21" s="17"/>
      <c r="K21" s="17"/>
      <c r="L21" s="18" t="e">
        <f t="shared" si="1"/>
        <v>#DIV/0!</v>
      </c>
      <c r="M21" s="19" t="e">
        <f t="shared" si="2"/>
        <v>#DIV/0!</v>
      </c>
      <c r="N21" s="199" t="s">
        <v>107</v>
      </c>
    </row>
    <row r="22" spans="1:14" ht="24" x14ac:dyDescent="0.25">
      <c r="A22" s="16">
        <v>18</v>
      </c>
      <c r="B22" s="16">
        <v>810122</v>
      </c>
      <c r="C22" s="16" t="s">
        <v>108</v>
      </c>
      <c r="D22" s="35"/>
      <c r="E22" s="36"/>
      <c r="F22" s="36"/>
      <c r="G22" s="18" t="e">
        <f t="shared" si="0"/>
        <v>#DIV/0!</v>
      </c>
      <c r="H22" s="37"/>
      <c r="I22" s="28"/>
      <c r="J22" s="38"/>
      <c r="K22" s="38"/>
      <c r="L22" s="18" t="e">
        <f t="shared" si="1"/>
        <v>#DIV/0!</v>
      </c>
      <c r="M22" s="19" t="e">
        <f t="shared" si="2"/>
        <v>#DIV/0!</v>
      </c>
      <c r="N22" s="39" t="s">
        <v>109</v>
      </c>
    </row>
    <row r="23" spans="1:14" x14ac:dyDescent="0.25">
      <c r="A23" s="16">
        <v>19</v>
      </c>
      <c r="B23" s="16">
        <v>810123</v>
      </c>
      <c r="C23" s="16" t="s">
        <v>110</v>
      </c>
      <c r="D23" s="40"/>
      <c r="E23" s="41"/>
      <c r="F23" s="41"/>
      <c r="G23" s="18" t="e">
        <f t="shared" si="0"/>
        <v>#DIV/0!</v>
      </c>
      <c r="H23" s="42"/>
      <c r="I23" s="41"/>
      <c r="J23" s="41"/>
      <c r="K23" s="41"/>
      <c r="L23" s="18" t="e">
        <f t="shared" si="1"/>
        <v>#DIV/0!</v>
      </c>
      <c r="M23" s="19" t="e">
        <f t="shared" si="2"/>
        <v>#DIV/0!</v>
      </c>
      <c r="N23" s="43" t="s">
        <v>111</v>
      </c>
    </row>
    <row r="24" spans="1:14" x14ac:dyDescent="0.25">
      <c r="A24" s="16">
        <v>20</v>
      </c>
      <c r="B24" s="16">
        <v>810125</v>
      </c>
      <c r="C24" s="16" t="s">
        <v>112</v>
      </c>
      <c r="D24" s="27"/>
      <c r="E24" s="28"/>
      <c r="F24" s="28"/>
      <c r="G24" s="18" t="e">
        <f t="shared" si="0"/>
        <v>#DIV/0!</v>
      </c>
      <c r="H24" s="32"/>
      <c r="I24" s="28"/>
      <c r="J24" s="28"/>
      <c r="K24" s="28"/>
      <c r="L24" s="18" t="e">
        <f t="shared" si="1"/>
        <v>#DIV/0!</v>
      </c>
      <c r="M24" s="19" t="e">
        <f t="shared" si="2"/>
        <v>#DIV/0!</v>
      </c>
      <c r="N24" s="30" t="s">
        <v>113</v>
      </c>
    </row>
    <row r="25" spans="1:14" x14ac:dyDescent="0.25">
      <c r="A25" s="16">
        <v>21</v>
      </c>
      <c r="B25" s="16">
        <v>810159</v>
      </c>
      <c r="C25" s="16" t="s">
        <v>114</v>
      </c>
      <c r="D25" s="27"/>
      <c r="E25" s="28"/>
      <c r="F25" s="28"/>
      <c r="G25" s="18" t="e">
        <f t="shared" si="0"/>
        <v>#DIV/0!</v>
      </c>
      <c r="H25" s="29"/>
      <c r="I25" s="28"/>
      <c r="J25" s="28"/>
      <c r="K25" s="28"/>
      <c r="L25" s="18" t="e">
        <f t="shared" si="1"/>
        <v>#DIV/0!</v>
      </c>
      <c r="M25" s="19" t="e">
        <f t="shared" si="2"/>
        <v>#DIV/0!</v>
      </c>
      <c r="N25" s="199" t="s">
        <v>115</v>
      </c>
    </row>
    <row r="26" spans="1:14" x14ac:dyDescent="0.25">
      <c r="A26" s="16">
        <v>22</v>
      </c>
      <c r="B26" s="16">
        <v>810160</v>
      </c>
      <c r="C26" s="16" t="s">
        <v>116</v>
      </c>
      <c r="D26" s="17"/>
      <c r="E26" s="17"/>
      <c r="F26" s="17"/>
      <c r="G26" s="18" t="e">
        <f t="shared" si="0"/>
        <v>#DIV/0!</v>
      </c>
      <c r="H26" s="26"/>
      <c r="I26" s="17"/>
      <c r="J26" s="17"/>
      <c r="K26" s="17"/>
      <c r="L26" s="18" t="e">
        <f t="shared" si="1"/>
        <v>#DIV/0!</v>
      </c>
      <c r="M26" s="19" t="e">
        <f t="shared" si="2"/>
        <v>#DIV/0!</v>
      </c>
      <c r="N26" s="199"/>
    </row>
    <row r="27" spans="1:14" ht="30" x14ac:dyDescent="0.25">
      <c r="A27" s="16">
        <v>23</v>
      </c>
      <c r="B27" s="16">
        <v>810006</v>
      </c>
      <c r="C27" s="16" t="s">
        <v>117</v>
      </c>
      <c r="D27" s="17"/>
      <c r="E27" s="17"/>
      <c r="F27" s="17"/>
      <c r="G27" s="18" t="e">
        <f t="shared" si="0"/>
        <v>#DIV/0!</v>
      </c>
      <c r="H27" s="18"/>
      <c r="I27" s="17"/>
      <c r="J27" s="17"/>
      <c r="K27" s="17"/>
      <c r="L27" s="18" t="e">
        <f t="shared" si="1"/>
        <v>#DIV/0!</v>
      </c>
      <c r="M27" s="19" t="e">
        <f t="shared" si="2"/>
        <v>#DIV/0!</v>
      </c>
      <c r="N27" s="199" t="s">
        <v>118</v>
      </c>
    </row>
    <row r="28" spans="1:14" x14ac:dyDescent="0.25">
      <c r="A28" s="16">
        <v>24</v>
      </c>
      <c r="B28" s="16">
        <v>810131</v>
      </c>
      <c r="C28" s="16" t="s">
        <v>119</v>
      </c>
      <c r="D28" s="17"/>
      <c r="E28" s="17"/>
      <c r="F28" s="17"/>
      <c r="G28" s="18" t="e">
        <f t="shared" si="0"/>
        <v>#DIV/0!</v>
      </c>
      <c r="H28" s="26"/>
      <c r="I28" s="17"/>
      <c r="J28" s="17"/>
      <c r="K28" s="17"/>
      <c r="L28" s="18" t="e">
        <f t="shared" si="1"/>
        <v>#DIV/0!</v>
      </c>
      <c r="M28" s="19" t="e">
        <f t="shared" si="2"/>
        <v>#DIV/0!</v>
      </c>
      <c r="N28" s="199" t="s">
        <v>120</v>
      </c>
    </row>
    <row r="29" spans="1:14" x14ac:dyDescent="0.25">
      <c r="A29" s="16">
        <v>25</v>
      </c>
      <c r="B29" s="16">
        <v>810097</v>
      </c>
      <c r="C29" s="16" t="s">
        <v>121</v>
      </c>
      <c r="D29" s="17"/>
      <c r="E29" s="17"/>
      <c r="F29" s="17"/>
      <c r="G29" s="18" t="e">
        <f t="shared" si="0"/>
        <v>#DIV/0!</v>
      </c>
      <c r="H29" s="18"/>
      <c r="I29" s="17"/>
      <c r="J29" s="17"/>
      <c r="K29" s="17"/>
      <c r="L29" s="18" t="e">
        <f t="shared" si="1"/>
        <v>#DIV/0!</v>
      </c>
      <c r="M29" s="19" t="e">
        <f t="shared" si="2"/>
        <v>#DIV/0!</v>
      </c>
      <c r="N29" s="199" t="s">
        <v>122</v>
      </c>
    </row>
    <row r="30" spans="1:14" x14ac:dyDescent="0.25">
      <c r="A30" s="44"/>
      <c r="B30" s="44"/>
      <c r="C30" s="44" t="s">
        <v>123</v>
      </c>
      <c r="D30" s="44">
        <f>SUM(D5:D29)</f>
        <v>0</v>
      </c>
      <c r="E30" s="44">
        <f t="shared" ref="E30:G30" si="3">SUM(E5:E29)</f>
        <v>0</v>
      </c>
      <c r="F30" s="44">
        <f t="shared" si="3"/>
        <v>0</v>
      </c>
      <c r="G30" s="45" t="e">
        <f t="shared" si="3"/>
        <v>#DIV/0!</v>
      </c>
      <c r="H30" s="44"/>
      <c r="I30" s="44">
        <f t="shared" ref="I30" si="4">SUM(I5:I29)</f>
        <v>0</v>
      </c>
      <c r="J30" s="44">
        <f t="shared" ref="J30" si="5">SUM(J5:J29)</f>
        <v>0</v>
      </c>
      <c r="K30" s="44">
        <f t="shared" ref="K30" si="6">SUM(K5:K29)</f>
        <v>0</v>
      </c>
      <c r="L30" s="18" t="e">
        <f t="shared" si="1"/>
        <v>#DIV/0!</v>
      </c>
      <c r="M30" s="19" t="e">
        <f t="shared" si="2"/>
        <v>#DIV/0!</v>
      </c>
      <c r="N30" s="199"/>
    </row>
    <row r="31" spans="1:14" x14ac:dyDescent="0.25">
      <c r="A31" s="46"/>
      <c r="B31" s="47" t="s">
        <v>124</v>
      </c>
      <c r="C31" s="47" t="s">
        <v>125</v>
      </c>
      <c r="D31" s="48" t="s">
        <v>126</v>
      </c>
      <c r="E31" s="48" t="s">
        <v>127</v>
      </c>
      <c r="F31" s="48"/>
      <c r="G31" s="49"/>
      <c r="H31" s="49"/>
      <c r="I31" s="49"/>
      <c r="J31" s="46"/>
      <c r="K31" s="46"/>
      <c r="L31" s="46"/>
      <c r="M31" s="19"/>
    </row>
    <row r="32" spans="1:14" x14ac:dyDescent="0.25">
      <c r="A32" s="46"/>
      <c r="B32" s="16"/>
      <c r="C32" s="16"/>
      <c r="D32" s="17"/>
      <c r="E32" s="17" t="s">
        <v>128</v>
      </c>
      <c r="F32" s="17"/>
      <c r="G32" s="17"/>
      <c r="H32" s="49"/>
      <c r="I32" s="49"/>
      <c r="J32" s="46"/>
      <c r="K32" s="46"/>
      <c r="L32" s="46"/>
      <c r="M32" s="19"/>
    </row>
    <row r="33" spans="1:13" x14ac:dyDescent="0.25">
      <c r="A33" s="46"/>
      <c r="B33" s="16"/>
      <c r="C33" s="16"/>
      <c r="D33" s="17"/>
      <c r="E33" s="17" t="s">
        <v>129</v>
      </c>
      <c r="F33" s="17" t="s">
        <v>130</v>
      </c>
      <c r="G33" s="17" t="s">
        <v>131</v>
      </c>
      <c r="H33" s="49"/>
      <c r="I33" s="49"/>
      <c r="J33" s="46"/>
      <c r="K33" s="46"/>
      <c r="L33" s="46"/>
      <c r="M33" s="19"/>
    </row>
    <row r="34" spans="1:13" ht="45" x14ac:dyDescent="0.25">
      <c r="A34" s="46"/>
      <c r="B34" s="16"/>
      <c r="C34" s="16" t="s">
        <v>132</v>
      </c>
      <c r="D34" s="50" t="s">
        <v>133</v>
      </c>
      <c r="E34" s="51">
        <v>2383.2199999999998</v>
      </c>
      <c r="F34" s="51">
        <v>2383.2199999999998</v>
      </c>
      <c r="G34" s="51">
        <v>2383.2199999999998</v>
      </c>
      <c r="H34" s="49"/>
      <c r="I34" s="49"/>
      <c r="J34" s="46"/>
      <c r="K34" s="46"/>
      <c r="L34" s="46"/>
      <c r="M34" s="19"/>
    </row>
    <row r="35" spans="1:13" ht="45" x14ac:dyDescent="0.25">
      <c r="A35" s="46"/>
      <c r="B35" s="16"/>
      <c r="C35" s="16" t="s">
        <v>134</v>
      </c>
      <c r="D35" s="50" t="s">
        <v>135</v>
      </c>
      <c r="E35" s="51">
        <v>1972.81</v>
      </c>
      <c r="F35" s="51">
        <v>1972.81</v>
      </c>
      <c r="G35" s="51">
        <v>1972.81</v>
      </c>
      <c r="H35" s="49"/>
      <c r="I35" s="49"/>
      <c r="J35" s="46"/>
      <c r="K35" s="46"/>
      <c r="L35" s="46"/>
      <c r="M35" s="46"/>
    </row>
    <row r="36" spans="1:13" ht="33.75" x14ac:dyDescent="0.25">
      <c r="A36" s="46"/>
      <c r="B36" s="16"/>
      <c r="C36" s="16" t="s">
        <v>136</v>
      </c>
      <c r="D36" s="50" t="s">
        <v>137</v>
      </c>
      <c r="E36" s="51">
        <v>3124.81</v>
      </c>
      <c r="F36" s="51">
        <v>3124.81</v>
      </c>
      <c r="G36" s="51">
        <v>3124.81</v>
      </c>
      <c r="H36" s="49"/>
      <c r="I36" s="49"/>
      <c r="J36" s="46"/>
      <c r="K36" s="46"/>
      <c r="L36" s="46"/>
      <c r="M36" s="46"/>
    </row>
  </sheetData>
  <mergeCells count="7">
    <mergeCell ref="I3:M3"/>
    <mergeCell ref="N3:N4"/>
    <mergeCell ref="B1:E1"/>
    <mergeCell ref="A3:A4"/>
    <mergeCell ref="B3:B4"/>
    <mergeCell ref="C3:C4"/>
    <mergeCell ref="D3:H3"/>
  </mergeCells>
  <pageMargins left="0.70078740157480324" right="0.70078740157480324" top="0.75196850393700776" bottom="0.75196850393700776" header="0.3" footer="0.3"/>
  <pageSetup paperSize="9" scale="49" orientation="landscape" useFirstPageNumber="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4"/>
  <sheetViews>
    <sheetView workbookViewId="0">
      <pane xSplit="2" ySplit="4" topLeftCell="C5" activePane="bottomRight" state="frozen"/>
      <selection pane="topRight"/>
      <selection pane="bottomLeft"/>
      <selection pane="bottomRight" activeCell="C4" sqref="C4:I38"/>
    </sheetView>
  </sheetViews>
  <sheetFormatPr defaultRowHeight="15" x14ac:dyDescent="0.25"/>
  <cols>
    <col min="1" max="1" width="3" bestFit="1"/>
    <col min="2" max="2" width="49.5703125" bestFit="1"/>
    <col min="6" max="6" width="8.7109375" customWidth="1"/>
    <col min="7" max="7" width="13.28515625" customWidth="1"/>
    <col min="8" max="8" width="9.85546875" customWidth="1"/>
    <col min="9" max="9" width="14.7109375" customWidth="1"/>
    <col min="10" max="10" width="39.140625" customWidth="1"/>
    <col min="11" max="11" width="1.5703125" customWidth="1"/>
    <col min="13" max="13" width="6.140625" customWidth="1"/>
    <col min="14" max="14" width="6.7109375" customWidth="1"/>
    <col min="16" max="16" width="6.5703125" customWidth="1"/>
  </cols>
  <sheetData>
    <row r="1" spans="1:19" x14ac:dyDescent="0.25">
      <c r="H1" s="127" t="s">
        <v>1074</v>
      </c>
      <c r="O1" s="127"/>
    </row>
    <row r="2" spans="1:19" x14ac:dyDescent="0.25">
      <c r="B2" s="128" t="s">
        <v>1075</v>
      </c>
      <c r="K2" s="128"/>
      <c r="Q2" s="127" t="s">
        <v>1076</v>
      </c>
    </row>
    <row r="3" spans="1:19" ht="69.75" customHeight="1" x14ac:dyDescent="0.25">
      <c r="A3" s="9"/>
      <c r="B3" s="209" t="s">
        <v>371</v>
      </c>
      <c r="C3" s="663" t="s">
        <v>1077</v>
      </c>
      <c r="D3" s="663" t="s">
        <v>1078</v>
      </c>
      <c r="E3" s="663" t="s">
        <v>1079</v>
      </c>
      <c r="F3" s="663" t="s">
        <v>1080</v>
      </c>
      <c r="G3" s="663" t="s">
        <v>1081</v>
      </c>
      <c r="H3" s="663" t="s">
        <v>228</v>
      </c>
      <c r="I3" s="663" t="s">
        <v>1082</v>
      </c>
      <c r="J3" s="1362"/>
      <c r="K3" s="1363"/>
      <c r="L3" s="1364" t="s">
        <v>1083</v>
      </c>
      <c r="M3" s="1364"/>
      <c r="N3" s="1364"/>
      <c r="O3" s="1364"/>
      <c r="P3" s="1364"/>
      <c r="Q3" s="1364"/>
      <c r="R3" s="1364"/>
      <c r="S3" s="1364"/>
    </row>
    <row r="4" spans="1:19" x14ac:dyDescent="0.25">
      <c r="A4" s="9">
        <v>1</v>
      </c>
      <c r="B4" s="10" t="s">
        <v>27</v>
      </c>
      <c r="C4" s="9"/>
      <c r="D4" s="9"/>
      <c r="E4" s="9"/>
      <c r="F4" s="9"/>
      <c r="G4" s="9"/>
      <c r="H4" s="9"/>
      <c r="I4" s="9"/>
      <c r="L4" s="664" t="s">
        <v>11</v>
      </c>
      <c r="M4" s="665"/>
      <c r="N4" s="665"/>
      <c r="O4" s="665"/>
      <c r="P4" s="665"/>
      <c r="Q4" s="665"/>
      <c r="R4" s="665"/>
      <c r="S4" s="665"/>
    </row>
    <row r="5" spans="1:19" ht="39" customHeight="1" x14ac:dyDescent="0.25">
      <c r="A5" s="9">
        <v>2</v>
      </c>
      <c r="B5" s="10" t="s">
        <v>28</v>
      </c>
      <c r="C5" s="9"/>
      <c r="D5" s="9"/>
      <c r="E5" s="9"/>
      <c r="F5" s="9"/>
      <c r="G5" s="9"/>
      <c r="H5" s="9"/>
      <c r="I5" s="9"/>
      <c r="L5" s="666" t="s">
        <v>1084</v>
      </c>
      <c r="M5" s="667" t="s">
        <v>1077</v>
      </c>
      <c r="N5" s="667" t="s">
        <v>1078</v>
      </c>
      <c r="O5" s="667" t="s">
        <v>1079</v>
      </c>
      <c r="P5" s="667" t="s">
        <v>1080</v>
      </c>
      <c r="Q5" s="667" t="s">
        <v>1081</v>
      </c>
      <c r="R5" s="667" t="s">
        <v>228</v>
      </c>
      <c r="S5" s="667" t="s">
        <v>1082</v>
      </c>
    </row>
    <row r="6" spans="1:19" ht="29.25" customHeight="1" x14ac:dyDescent="0.25">
      <c r="A6" s="9">
        <v>3</v>
      </c>
      <c r="B6" s="11" t="s">
        <v>29</v>
      </c>
      <c r="C6" s="9"/>
      <c r="D6" s="9"/>
      <c r="E6" s="9"/>
      <c r="F6" s="9"/>
      <c r="G6" s="9"/>
      <c r="H6" s="9"/>
      <c r="I6" s="9"/>
      <c r="L6" s="668" t="s">
        <v>1085</v>
      </c>
      <c r="M6" s="669" t="s">
        <v>1086</v>
      </c>
      <c r="N6" s="669" t="s">
        <v>1086</v>
      </c>
      <c r="O6" s="669" t="s">
        <v>1087</v>
      </c>
      <c r="P6" s="670">
        <v>10</v>
      </c>
      <c r="Q6" s="670">
        <v>10</v>
      </c>
      <c r="R6" s="670" t="s">
        <v>1088</v>
      </c>
      <c r="S6" s="670" t="s">
        <v>1089</v>
      </c>
    </row>
    <row r="7" spans="1:19" x14ac:dyDescent="0.25">
      <c r="A7" s="9">
        <v>4</v>
      </c>
      <c r="B7" s="11" t="s">
        <v>30</v>
      </c>
      <c r="C7" s="9"/>
      <c r="D7" s="9"/>
      <c r="E7" s="9"/>
      <c r="F7" s="9"/>
      <c r="G7" s="9"/>
      <c r="H7" s="9"/>
      <c r="I7" s="9"/>
      <c r="L7" s="671" t="s">
        <v>1090</v>
      </c>
      <c r="M7" s="672">
        <v>40</v>
      </c>
      <c r="N7" s="672">
        <v>40</v>
      </c>
      <c r="O7" s="672">
        <v>80</v>
      </c>
      <c r="P7" s="672">
        <v>20</v>
      </c>
      <c r="Q7" s="672">
        <v>20</v>
      </c>
      <c r="R7" s="672">
        <v>2.5</v>
      </c>
      <c r="S7" s="672">
        <v>1</v>
      </c>
    </row>
    <row r="8" spans="1:19" x14ac:dyDescent="0.25">
      <c r="A8" s="9">
        <v>5</v>
      </c>
      <c r="B8" s="10" t="s">
        <v>31</v>
      </c>
      <c r="C8" s="9"/>
      <c r="D8" s="9"/>
      <c r="E8" s="9"/>
      <c r="F8" s="9"/>
      <c r="G8" s="9"/>
      <c r="H8" s="9"/>
      <c r="I8" s="9"/>
      <c r="L8" s="671" t="s">
        <v>1091</v>
      </c>
      <c r="M8" s="672">
        <v>35</v>
      </c>
      <c r="N8" s="672">
        <v>35</v>
      </c>
      <c r="O8" s="672">
        <v>70</v>
      </c>
      <c r="P8" s="672">
        <v>30</v>
      </c>
      <c r="Q8" s="672">
        <v>30</v>
      </c>
      <c r="R8" s="672">
        <v>5</v>
      </c>
      <c r="S8" s="672">
        <v>5</v>
      </c>
    </row>
    <row r="9" spans="1:19" x14ac:dyDescent="0.25">
      <c r="A9" s="9">
        <v>6</v>
      </c>
      <c r="B9" s="10" t="s">
        <v>32</v>
      </c>
      <c r="C9" s="9"/>
      <c r="D9" s="9"/>
      <c r="E9" s="9"/>
      <c r="F9" s="9"/>
      <c r="G9" s="9"/>
      <c r="H9" s="9"/>
      <c r="I9" s="9"/>
      <c r="J9" s="673"/>
      <c r="K9" s="674"/>
      <c r="L9" s="671" t="s">
        <v>1092</v>
      </c>
      <c r="M9" s="672">
        <v>30</v>
      </c>
      <c r="N9" s="672">
        <v>30</v>
      </c>
      <c r="O9" s="672">
        <v>60</v>
      </c>
      <c r="P9" s="672">
        <v>40</v>
      </c>
      <c r="Q9" s="672">
        <v>40</v>
      </c>
      <c r="R9" s="672">
        <v>7.5</v>
      </c>
      <c r="S9" s="672">
        <v>2</v>
      </c>
    </row>
    <row r="10" spans="1:19" x14ac:dyDescent="0.25">
      <c r="A10" s="9">
        <v>7</v>
      </c>
      <c r="B10" s="11" t="s">
        <v>33</v>
      </c>
      <c r="C10" s="9"/>
      <c r="D10" s="9"/>
      <c r="E10" s="9"/>
      <c r="F10" s="9"/>
      <c r="G10" s="9"/>
      <c r="H10" s="9"/>
      <c r="I10" s="9"/>
      <c r="J10" s="674"/>
      <c r="K10" s="674"/>
      <c r="L10" s="671" t="s">
        <v>1093</v>
      </c>
      <c r="M10" s="672">
        <v>25</v>
      </c>
      <c r="N10" s="672">
        <v>25</v>
      </c>
      <c r="O10" s="672">
        <v>50</v>
      </c>
      <c r="P10" s="672">
        <v>50</v>
      </c>
      <c r="Q10" s="672">
        <v>50</v>
      </c>
      <c r="R10" s="672">
        <v>10</v>
      </c>
      <c r="S10" s="672">
        <v>2.5</v>
      </c>
    </row>
    <row r="11" spans="1:19" x14ac:dyDescent="0.25">
      <c r="A11" s="9">
        <v>8</v>
      </c>
      <c r="B11" s="10" t="s">
        <v>34</v>
      </c>
      <c r="C11" s="9"/>
      <c r="D11" s="9"/>
      <c r="E11" s="9"/>
      <c r="F11" s="9"/>
      <c r="G11" s="9"/>
      <c r="H11" s="9"/>
      <c r="I11" s="9"/>
      <c r="J11" s="674"/>
      <c r="K11" s="674"/>
      <c r="L11" s="671" t="s">
        <v>1094</v>
      </c>
      <c r="M11" s="672">
        <v>15</v>
      </c>
      <c r="N11" s="672">
        <v>15</v>
      </c>
      <c r="O11" s="672">
        <v>40</v>
      </c>
      <c r="P11" s="672">
        <v>60</v>
      </c>
      <c r="Q11" s="672">
        <v>60</v>
      </c>
      <c r="R11" s="672">
        <v>12.5</v>
      </c>
      <c r="S11" s="672">
        <v>3</v>
      </c>
    </row>
    <row r="12" spans="1:19" x14ac:dyDescent="0.25">
      <c r="A12" s="9">
        <v>9</v>
      </c>
      <c r="B12" s="10" t="s">
        <v>35</v>
      </c>
      <c r="C12" s="9"/>
      <c r="D12" s="9"/>
      <c r="E12" s="9"/>
      <c r="F12" s="9"/>
      <c r="G12" s="9"/>
      <c r="H12" s="9"/>
      <c r="I12" s="9"/>
      <c r="L12" s="671" t="s">
        <v>1095</v>
      </c>
      <c r="M12" s="672">
        <v>10</v>
      </c>
      <c r="N12" s="672">
        <v>10</v>
      </c>
      <c r="O12" s="672">
        <v>30</v>
      </c>
      <c r="P12" s="672">
        <v>70</v>
      </c>
      <c r="Q12" s="672">
        <v>70</v>
      </c>
      <c r="R12" s="675" t="s">
        <v>1096</v>
      </c>
      <c r="S12" s="672">
        <v>3.5</v>
      </c>
    </row>
    <row r="13" spans="1:19" x14ac:dyDescent="0.25">
      <c r="A13" s="9">
        <v>10</v>
      </c>
      <c r="B13" s="10" t="s">
        <v>36</v>
      </c>
      <c r="C13" s="9"/>
      <c r="D13" s="9"/>
      <c r="E13" s="9"/>
      <c r="F13" s="9"/>
      <c r="G13" s="9"/>
      <c r="H13" s="9"/>
      <c r="I13" s="9"/>
      <c r="L13" s="671" t="s">
        <v>1097</v>
      </c>
      <c r="M13" s="672">
        <v>5</v>
      </c>
      <c r="N13" s="672">
        <v>5</v>
      </c>
      <c r="O13" s="672">
        <v>20</v>
      </c>
      <c r="P13" s="672">
        <v>80</v>
      </c>
      <c r="Q13" s="672">
        <v>80</v>
      </c>
      <c r="R13" s="675" t="s">
        <v>1098</v>
      </c>
      <c r="S13" s="672">
        <v>4</v>
      </c>
    </row>
    <row r="14" spans="1:19" x14ac:dyDescent="0.25">
      <c r="A14" s="9">
        <v>11</v>
      </c>
      <c r="B14" s="10" t="s">
        <v>37</v>
      </c>
      <c r="C14" s="9"/>
      <c r="D14" s="9"/>
      <c r="E14" s="9"/>
      <c r="F14" s="9"/>
      <c r="G14" s="9"/>
      <c r="H14" s="9"/>
      <c r="I14" s="9"/>
      <c r="L14" s="671" t="s">
        <v>1099</v>
      </c>
      <c r="M14" s="672">
        <v>2</v>
      </c>
      <c r="N14" s="672">
        <v>2</v>
      </c>
      <c r="O14" s="672">
        <v>10</v>
      </c>
      <c r="P14" s="672">
        <v>90</v>
      </c>
      <c r="Q14" s="672">
        <v>90</v>
      </c>
      <c r="R14" s="672">
        <v>20</v>
      </c>
      <c r="S14" s="672">
        <v>5</v>
      </c>
    </row>
    <row r="15" spans="1:19" x14ac:dyDescent="0.25">
      <c r="A15" s="9">
        <v>12</v>
      </c>
      <c r="B15" s="10" t="s">
        <v>38</v>
      </c>
      <c r="C15" s="9"/>
      <c r="D15" s="9"/>
      <c r="E15" s="9"/>
      <c r="F15" s="9"/>
      <c r="G15" s="9"/>
      <c r="H15" s="9"/>
      <c r="I15" s="9"/>
      <c r="L15" s="671" t="s">
        <v>1100</v>
      </c>
      <c r="M15" s="672">
        <v>0</v>
      </c>
      <c r="N15" s="672">
        <v>0</v>
      </c>
      <c r="O15" s="672">
        <v>0</v>
      </c>
      <c r="P15" s="672">
        <v>100</v>
      </c>
      <c r="Q15" s="672">
        <v>100</v>
      </c>
      <c r="R15" s="672" t="s">
        <v>1101</v>
      </c>
      <c r="S15" s="672" t="s">
        <v>1102</v>
      </c>
    </row>
    <row r="16" spans="1:19" x14ac:dyDescent="0.25">
      <c r="A16" s="9">
        <v>13</v>
      </c>
      <c r="B16" s="10" t="s">
        <v>39</v>
      </c>
      <c r="C16" s="9"/>
      <c r="D16" s="9"/>
      <c r="E16" s="9"/>
      <c r="F16" s="9"/>
      <c r="G16" s="9"/>
      <c r="H16" s="9"/>
      <c r="I16" s="9"/>
      <c r="L16" s="676"/>
      <c r="M16" s="676"/>
      <c r="N16" s="676"/>
      <c r="O16" s="676"/>
      <c r="P16" s="676"/>
      <c r="Q16" s="676"/>
      <c r="R16" s="676"/>
      <c r="S16" s="676"/>
    </row>
    <row r="17" spans="1:10" x14ac:dyDescent="0.25">
      <c r="A17" s="9">
        <v>14</v>
      </c>
      <c r="B17" s="10" t="s">
        <v>40</v>
      </c>
      <c r="C17" s="9"/>
      <c r="D17" s="9"/>
      <c r="E17" s="9"/>
      <c r="F17" s="9"/>
      <c r="G17" s="9"/>
      <c r="H17" s="9"/>
      <c r="I17" s="9"/>
    </row>
    <row r="18" spans="1:10" x14ac:dyDescent="0.25">
      <c r="A18" s="9">
        <v>15</v>
      </c>
      <c r="B18" s="10" t="s">
        <v>41</v>
      </c>
      <c r="C18" s="9"/>
      <c r="D18" s="9"/>
      <c r="E18" s="9"/>
      <c r="F18" s="9"/>
      <c r="G18" s="9"/>
      <c r="H18" s="9"/>
      <c r="I18" s="9"/>
    </row>
    <row r="19" spans="1:10" x14ac:dyDescent="0.25">
      <c r="A19" s="9">
        <v>16</v>
      </c>
      <c r="B19" s="10" t="s">
        <v>301</v>
      </c>
      <c r="C19" s="9"/>
      <c r="D19" s="9"/>
      <c r="E19" s="9"/>
      <c r="F19" s="9"/>
      <c r="G19" s="9"/>
      <c r="H19" s="9"/>
      <c r="I19" s="9"/>
      <c r="J19" s="88"/>
    </row>
    <row r="20" spans="1:10" x14ac:dyDescent="0.25">
      <c r="A20" s="9">
        <v>17</v>
      </c>
      <c r="B20" s="10" t="s">
        <v>42</v>
      </c>
      <c r="C20" s="9"/>
      <c r="D20" s="9"/>
      <c r="E20" s="9"/>
      <c r="F20" s="9"/>
      <c r="G20" s="9"/>
      <c r="H20" s="9"/>
      <c r="I20" s="9"/>
    </row>
    <row r="21" spans="1:10" x14ac:dyDescent="0.25">
      <c r="A21" s="9">
        <v>18</v>
      </c>
      <c r="B21" s="11" t="s">
        <v>43</v>
      </c>
      <c r="C21" s="9"/>
      <c r="D21" s="9"/>
      <c r="E21" s="9"/>
      <c r="F21" s="9"/>
      <c r="G21" s="9"/>
      <c r="H21" s="9"/>
      <c r="I21" s="9"/>
    </row>
    <row r="22" spans="1:10" x14ac:dyDescent="0.25">
      <c r="A22" s="9">
        <v>19</v>
      </c>
      <c r="B22" s="10" t="s">
        <v>44</v>
      </c>
      <c r="C22" s="9"/>
      <c r="D22" s="9"/>
      <c r="E22" s="9"/>
      <c r="F22" s="9"/>
      <c r="G22" s="9"/>
      <c r="H22" s="9"/>
      <c r="I22" s="9"/>
    </row>
    <row r="23" spans="1:10" x14ac:dyDescent="0.25">
      <c r="A23" s="9">
        <v>20</v>
      </c>
      <c r="B23" s="10" t="s">
        <v>45</v>
      </c>
      <c r="C23" s="9"/>
      <c r="D23" s="9"/>
      <c r="E23" s="9"/>
      <c r="F23" s="9"/>
      <c r="G23" s="9"/>
      <c r="H23" s="9"/>
      <c r="I23" s="9"/>
    </row>
    <row r="24" spans="1:10" x14ac:dyDescent="0.25">
      <c r="A24" s="9">
        <v>21</v>
      </c>
      <c r="B24" s="10" t="s">
        <v>46</v>
      </c>
      <c r="C24" s="9"/>
      <c r="D24" s="9"/>
      <c r="E24" s="9"/>
      <c r="F24" s="9"/>
      <c r="G24" s="9"/>
      <c r="H24" s="9"/>
      <c r="I24" s="9"/>
    </row>
    <row r="25" spans="1:10" x14ac:dyDescent="0.25">
      <c r="A25" s="9">
        <v>22</v>
      </c>
      <c r="B25" s="10" t="s">
        <v>47</v>
      </c>
      <c r="C25" s="9"/>
      <c r="D25" s="9"/>
      <c r="E25" s="9"/>
      <c r="F25" s="9"/>
      <c r="G25" s="9"/>
      <c r="H25" s="9"/>
      <c r="I25" s="9"/>
    </row>
    <row r="26" spans="1:10" x14ac:dyDescent="0.25">
      <c r="A26" s="9">
        <v>23</v>
      </c>
      <c r="B26" s="10" t="s">
        <v>48</v>
      </c>
      <c r="C26" s="9"/>
      <c r="D26" s="9"/>
      <c r="E26" s="9"/>
      <c r="F26" s="9"/>
      <c r="G26" s="9"/>
      <c r="H26" s="9"/>
      <c r="I26" s="9"/>
    </row>
    <row r="27" spans="1:10" x14ac:dyDescent="0.25">
      <c r="A27" s="9">
        <v>24</v>
      </c>
      <c r="B27" s="10" t="s">
        <v>49</v>
      </c>
      <c r="C27" s="9"/>
      <c r="D27" s="9"/>
      <c r="E27" s="9"/>
      <c r="F27" s="9"/>
      <c r="G27" s="9"/>
      <c r="H27" s="9"/>
      <c r="I27" s="9"/>
    </row>
    <row r="28" spans="1:10" x14ac:dyDescent="0.25">
      <c r="A28" s="9">
        <v>25</v>
      </c>
      <c r="B28" s="10" t="s">
        <v>50</v>
      </c>
      <c r="C28" s="9"/>
      <c r="D28" s="9"/>
      <c r="E28" s="9"/>
      <c r="F28" s="9"/>
      <c r="G28" s="9"/>
      <c r="H28" s="9"/>
      <c r="I28" s="9"/>
    </row>
    <row r="29" spans="1:10" x14ac:dyDescent="0.25">
      <c r="A29" s="9">
        <v>26</v>
      </c>
      <c r="B29" s="10" t="s">
        <v>51</v>
      </c>
      <c r="C29" s="9"/>
      <c r="D29" s="9"/>
      <c r="E29" s="9"/>
      <c r="F29" s="9"/>
      <c r="G29" s="9"/>
      <c r="H29" s="9"/>
      <c r="I29" s="9"/>
    </row>
    <row r="30" spans="1:10" x14ac:dyDescent="0.25">
      <c r="A30" s="9">
        <v>27</v>
      </c>
      <c r="B30" s="10" t="s">
        <v>52</v>
      </c>
      <c r="C30" s="205"/>
      <c r="D30" s="410"/>
      <c r="E30" s="410"/>
      <c r="F30" s="410"/>
      <c r="G30" s="410"/>
      <c r="H30" s="410"/>
      <c r="I30" s="410"/>
    </row>
    <row r="31" spans="1:10" x14ac:dyDescent="0.25">
      <c r="A31" s="9">
        <v>28</v>
      </c>
      <c r="B31" s="10" t="s">
        <v>53</v>
      </c>
      <c r="C31" s="9"/>
      <c r="D31" s="9"/>
      <c r="E31" s="9"/>
      <c r="F31" s="9"/>
      <c r="G31" s="9"/>
      <c r="H31" s="9"/>
      <c r="I31" s="9"/>
    </row>
    <row r="32" spans="1:10" x14ac:dyDescent="0.25">
      <c r="A32" s="9">
        <v>29</v>
      </c>
      <c r="B32" s="10" t="s">
        <v>54</v>
      </c>
      <c r="C32" s="9"/>
      <c r="D32" s="9"/>
      <c r="E32" s="9"/>
      <c r="F32" s="9"/>
      <c r="G32" s="9"/>
      <c r="H32" s="9"/>
      <c r="I32" s="9"/>
    </row>
    <row r="33" spans="1:9" x14ac:dyDescent="0.25">
      <c r="A33" s="9">
        <v>30</v>
      </c>
      <c r="B33" s="10" t="s">
        <v>55</v>
      </c>
      <c r="C33" s="9"/>
      <c r="D33" s="9"/>
      <c r="E33" s="9"/>
      <c r="F33" s="9"/>
      <c r="G33" s="9"/>
      <c r="H33" s="9"/>
      <c r="I33" s="9"/>
    </row>
    <row r="34" spans="1:9" x14ac:dyDescent="0.25">
      <c r="A34" s="9">
        <v>31</v>
      </c>
      <c r="B34" s="10" t="s">
        <v>56</v>
      </c>
      <c r="C34" s="9"/>
      <c r="D34" s="9"/>
      <c r="E34" s="9"/>
      <c r="F34" s="9"/>
      <c r="G34" s="9"/>
      <c r="H34" s="9"/>
      <c r="I34" s="9"/>
    </row>
    <row r="35" spans="1:9" x14ac:dyDescent="0.25">
      <c r="A35" s="9">
        <v>32</v>
      </c>
      <c r="B35" s="10" t="s">
        <v>57</v>
      </c>
      <c r="C35" s="9"/>
      <c r="D35" s="9"/>
      <c r="E35" s="9"/>
      <c r="F35" s="9"/>
      <c r="G35" s="9"/>
      <c r="H35" s="9"/>
      <c r="I35" s="9"/>
    </row>
    <row r="36" spans="1:9" x14ac:dyDescent="0.25">
      <c r="A36" s="9">
        <v>33</v>
      </c>
      <c r="B36" s="10" t="s">
        <v>58</v>
      </c>
      <c r="C36" s="9"/>
      <c r="D36" s="9"/>
      <c r="E36" s="9"/>
      <c r="F36" s="9"/>
      <c r="G36" s="9"/>
      <c r="H36" s="9"/>
      <c r="I36" s="9"/>
    </row>
    <row r="37" spans="1:9" x14ac:dyDescent="0.25">
      <c r="A37" s="9">
        <v>34</v>
      </c>
      <c r="B37" s="10" t="s">
        <v>59</v>
      </c>
      <c r="C37" s="9"/>
      <c r="D37" s="9"/>
      <c r="E37" s="9"/>
      <c r="F37" s="9"/>
      <c r="G37" s="9"/>
      <c r="H37" s="9"/>
      <c r="I37" s="9"/>
    </row>
    <row r="38" spans="1:9" x14ac:dyDescent="0.25">
      <c r="A38" s="9">
        <v>35</v>
      </c>
      <c r="B38" s="10" t="s">
        <v>61</v>
      </c>
      <c r="C38" s="9"/>
      <c r="D38" s="9"/>
      <c r="E38" s="9"/>
      <c r="F38" s="9"/>
      <c r="G38" s="9"/>
      <c r="H38" s="9"/>
      <c r="I38" s="9"/>
    </row>
    <row r="39" spans="1:9" x14ac:dyDescent="0.25">
      <c r="A39" s="9"/>
      <c r="B39" s="209" t="s">
        <v>377</v>
      </c>
      <c r="C39" s="8"/>
      <c r="D39" s="8"/>
      <c r="E39" s="8"/>
      <c r="F39" s="8"/>
      <c r="G39" s="8"/>
      <c r="H39" s="8"/>
      <c r="I39" s="8"/>
    </row>
    <row r="42" spans="1:9" x14ac:dyDescent="0.25">
      <c r="B42" s="128"/>
    </row>
    <row r="43" spans="1:9" x14ac:dyDescent="0.25">
      <c r="B43" s="127"/>
    </row>
    <row r="44" spans="1:9" x14ac:dyDescent="0.25">
      <c r="B44" s="677"/>
      <c r="C44" s="678"/>
      <c r="D44" s="678"/>
      <c r="E44" s="678"/>
      <c r="F44" s="678"/>
      <c r="G44" s="678"/>
      <c r="H44" s="678"/>
      <c r="I44" s="678"/>
    </row>
    <row r="45" spans="1:9" x14ac:dyDescent="0.25">
      <c r="B45" s="679"/>
      <c r="C45" s="680"/>
      <c r="D45" s="680"/>
      <c r="E45" s="680"/>
      <c r="F45" s="681"/>
      <c r="G45" s="681"/>
      <c r="H45" s="681"/>
      <c r="I45" s="681"/>
    </row>
    <row r="46" spans="1:9" x14ac:dyDescent="0.25">
      <c r="B46" s="679"/>
      <c r="C46" s="681"/>
      <c r="D46" s="681"/>
      <c r="E46" s="681"/>
      <c r="F46" s="681"/>
      <c r="G46" s="681"/>
      <c r="H46" s="681"/>
      <c r="I46" s="681"/>
    </row>
    <row r="47" spans="1:9" x14ac:dyDescent="0.25">
      <c r="B47" s="679"/>
      <c r="C47" s="681"/>
      <c r="D47" s="681"/>
      <c r="E47" s="681"/>
      <c r="F47" s="681"/>
      <c r="G47" s="681"/>
      <c r="H47" s="681"/>
      <c r="I47" s="682"/>
    </row>
    <row r="48" spans="1:9" x14ac:dyDescent="0.25">
      <c r="B48" s="679"/>
      <c r="C48" s="681"/>
      <c r="D48" s="681"/>
      <c r="E48" s="681"/>
      <c r="F48" s="681"/>
      <c r="G48" s="681"/>
      <c r="H48" s="682"/>
      <c r="I48" s="681"/>
    </row>
    <row r="49" spans="2:9" x14ac:dyDescent="0.25">
      <c r="B49" s="679"/>
      <c r="C49" s="681"/>
      <c r="D49" s="681"/>
      <c r="E49" s="681"/>
      <c r="F49" s="681"/>
      <c r="G49" s="681"/>
      <c r="H49" s="681"/>
      <c r="I49" s="682"/>
    </row>
    <row r="50" spans="2:9" x14ac:dyDescent="0.25">
      <c r="B50" s="679"/>
      <c r="C50" s="681"/>
      <c r="D50" s="681"/>
      <c r="E50" s="681"/>
      <c r="F50" s="681"/>
      <c r="G50" s="681"/>
      <c r="H50" s="682"/>
      <c r="I50" s="681"/>
    </row>
    <row r="51" spans="2:9" x14ac:dyDescent="0.25">
      <c r="B51" s="679"/>
      <c r="C51" s="681"/>
      <c r="D51" s="681"/>
      <c r="E51" s="681"/>
      <c r="F51" s="681"/>
      <c r="G51" s="681"/>
      <c r="H51" s="681"/>
      <c r="I51" s="682"/>
    </row>
    <row r="52" spans="2:9" x14ac:dyDescent="0.25">
      <c r="B52" s="679"/>
      <c r="C52" s="681"/>
      <c r="D52" s="681"/>
      <c r="E52" s="681"/>
      <c r="F52" s="681"/>
      <c r="G52" s="681"/>
      <c r="H52" s="682"/>
      <c r="I52" s="681"/>
    </row>
    <row r="53" spans="2:9" x14ac:dyDescent="0.25">
      <c r="B53" s="679"/>
      <c r="C53" s="681"/>
      <c r="D53" s="681"/>
      <c r="E53" s="681"/>
      <c r="F53" s="681"/>
      <c r="G53" s="681"/>
      <c r="H53" s="681"/>
      <c r="I53" s="681"/>
    </row>
    <row r="54" spans="2:9" x14ac:dyDescent="0.25">
      <c r="B54" s="679"/>
      <c r="C54" s="681"/>
      <c r="D54" s="681"/>
      <c r="E54" s="681"/>
      <c r="F54" s="681"/>
      <c r="G54" s="681"/>
      <c r="H54" s="681"/>
      <c r="I54" s="681"/>
    </row>
  </sheetData>
  <mergeCells count="2">
    <mergeCell ref="J3:K3"/>
    <mergeCell ref="L3:S3"/>
  </mergeCells>
  <pageMargins left="0.70078740157480324" right="0.70078740157480324" top="0.75196850393700776" bottom="0.75196850393700776" header="0.3" footer="0.3"/>
  <pageSetup paperSize="9" scale="49" orientation="landscape" useFirstPageNumber="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workbookViewId="0">
      <pane xSplit="2" ySplit="5" topLeftCell="C30" activePane="bottomRight" state="frozen"/>
      <selection activeCell="C41" sqref="C41"/>
      <selection pane="topRight"/>
      <selection pane="bottomLeft"/>
      <selection pane="bottomRight" activeCell="N6" sqref="N6:P42"/>
    </sheetView>
  </sheetViews>
  <sheetFormatPr defaultRowHeight="15" x14ac:dyDescent="0.25"/>
  <cols>
    <col min="1" max="1" width="3.5703125" customWidth="1"/>
    <col min="2" max="2" width="50.5703125" style="198" bestFit="1" customWidth="1"/>
    <col min="3" max="3" width="7.5703125" style="198" customWidth="1"/>
    <col min="4" max="4" width="7.140625" style="198" customWidth="1"/>
    <col min="5" max="5" width="9.140625" style="198"/>
    <col min="6" max="6" width="11.42578125" style="198" customWidth="1"/>
    <col min="7" max="7" width="7.42578125" style="198" customWidth="1"/>
    <col min="8" max="8" width="6.28515625" style="198" customWidth="1"/>
    <col min="9" max="9" width="9.140625" style="198"/>
    <col min="10" max="10" width="7.5703125" style="198" customWidth="1"/>
    <col min="11" max="11" width="6.42578125" style="198" customWidth="1"/>
    <col min="12" max="13" width="9.140625" style="198"/>
    <col min="14" max="14" width="5.85546875" style="198" customWidth="1"/>
    <col min="15" max="15" width="7.28515625" style="198" customWidth="1"/>
    <col min="16" max="16" width="7.7109375" style="198" customWidth="1"/>
    <col min="17" max="17" width="62.5703125" customWidth="1"/>
  </cols>
  <sheetData>
    <row r="1" spans="1:19" ht="81.75" customHeight="1" x14ac:dyDescent="0.25">
      <c r="C1" s="1370" t="s">
        <v>1201</v>
      </c>
      <c r="D1" s="1371"/>
      <c r="E1" s="1371"/>
      <c r="F1" s="1371"/>
      <c r="G1" s="1371"/>
      <c r="H1" s="1371"/>
      <c r="I1" s="1372"/>
      <c r="J1" s="1373" t="s">
        <v>1202</v>
      </c>
      <c r="K1" s="1374"/>
      <c r="L1" s="1374"/>
      <c r="M1" s="1374"/>
      <c r="N1" s="1374"/>
      <c r="O1" s="1374"/>
      <c r="P1" s="1375"/>
      <c r="Q1" s="683" t="s">
        <v>1103</v>
      </c>
    </row>
    <row r="2" spans="1:19" x14ac:dyDescent="0.25">
      <c r="Q2" s="684"/>
    </row>
    <row r="3" spans="1:19" x14ac:dyDescent="0.25">
      <c r="A3" s="1376" t="s">
        <v>62</v>
      </c>
      <c r="B3" s="1377" t="s">
        <v>371</v>
      </c>
      <c r="C3" s="1377" t="s">
        <v>1104</v>
      </c>
      <c r="D3" s="1377"/>
      <c r="E3" s="1377"/>
      <c r="F3" s="1377"/>
      <c r="G3" s="1377"/>
      <c r="H3" s="1377"/>
      <c r="I3" s="1377"/>
      <c r="J3" s="1377" t="s">
        <v>1105</v>
      </c>
      <c r="K3" s="1377"/>
      <c r="L3" s="1377"/>
      <c r="M3" s="1377"/>
      <c r="N3" s="1377"/>
      <c r="O3" s="1377"/>
      <c r="P3" s="1378"/>
      <c r="Q3" s="687"/>
    </row>
    <row r="4" spans="1:19" x14ac:dyDescent="0.25">
      <c r="A4" s="1376"/>
      <c r="B4" s="1377"/>
      <c r="C4" s="1377" t="s">
        <v>1106</v>
      </c>
      <c r="D4" s="1377"/>
      <c r="E4" s="1377"/>
      <c r="F4" s="1377" t="s">
        <v>1107</v>
      </c>
      <c r="G4" s="1377" t="s">
        <v>1108</v>
      </c>
      <c r="H4" s="1377"/>
      <c r="I4" s="1377"/>
      <c r="J4" s="1377" t="s">
        <v>1109</v>
      </c>
      <c r="K4" s="1377"/>
      <c r="L4" s="1377"/>
      <c r="M4" s="1377" t="s">
        <v>1107</v>
      </c>
      <c r="N4" s="1377" t="s">
        <v>1108</v>
      </c>
      <c r="O4" s="1377"/>
      <c r="P4" s="1378"/>
      <c r="Q4" s="1365" t="s">
        <v>1110</v>
      </c>
    </row>
    <row r="5" spans="1:19" ht="29.25" customHeight="1" x14ac:dyDescent="0.25">
      <c r="A5" s="1376"/>
      <c r="B5" s="1377"/>
      <c r="C5" s="686" t="s">
        <v>1111</v>
      </c>
      <c r="D5" s="686" t="s">
        <v>1112</v>
      </c>
      <c r="E5" s="686" t="s">
        <v>1113</v>
      </c>
      <c r="F5" s="1379"/>
      <c r="G5" s="686" t="s">
        <v>1111</v>
      </c>
      <c r="H5" s="686" t="s">
        <v>1112</v>
      </c>
      <c r="I5" s="686" t="s">
        <v>1113</v>
      </c>
      <c r="J5" s="686" t="s">
        <v>1111</v>
      </c>
      <c r="K5" s="686" t="s">
        <v>1112</v>
      </c>
      <c r="L5" s="686" t="s">
        <v>1113</v>
      </c>
      <c r="M5" s="1379"/>
      <c r="N5" s="688" t="s">
        <v>1111</v>
      </c>
      <c r="O5" s="688" t="s">
        <v>1112</v>
      </c>
      <c r="P5" s="689" t="s">
        <v>1113</v>
      </c>
      <c r="Q5" s="1366"/>
    </row>
    <row r="6" spans="1:19" x14ac:dyDescent="0.25">
      <c r="A6" s="237">
        <v>1</v>
      </c>
      <c r="B6" s="690" t="s">
        <v>27</v>
      </c>
      <c r="C6" s="691"/>
      <c r="D6" s="692"/>
      <c r="E6" s="692"/>
      <c r="F6" s="692"/>
      <c r="G6" s="691"/>
      <c r="H6" s="692"/>
      <c r="I6" s="692"/>
      <c r="J6" s="693"/>
      <c r="K6" s="693"/>
      <c r="L6" s="693"/>
      <c r="M6" s="693">
        <v>0</v>
      </c>
      <c r="N6" s="693"/>
      <c r="O6" s="693"/>
      <c r="P6" s="693"/>
      <c r="Q6" s="490" t="s">
        <v>1114</v>
      </c>
    </row>
    <row r="7" spans="1:19" x14ac:dyDescent="0.25">
      <c r="A7" s="237">
        <v>2</v>
      </c>
      <c r="B7" s="690" t="s">
        <v>28</v>
      </c>
      <c r="C7" s="694"/>
      <c r="D7" s="695"/>
      <c r="E7" s="695"/>
      <c r="F7" s="692"/>
      <c r="G7" s="694"/>
      <c r="H7" s="695"/>
      <c r="I7" s="695"/>
      <c r="J7" s="696"/>
      <c r="K7" s="696"/>
      <c r="L7" s="696"/>
      <c r="M7" s="693">
        <f t="shared" ref="M7:M9" si="0">L7-P7</f>
        <v>0</v>
      </c>
      <c r="N7" s="696"/>
      <c r="O7" s="696"/>
      <c r="P7" s="696"/>
      <c r="Q7" s="1367"/>
    </row>
    <row r="8" spans="1:19" x14ac:dyDescent="0.25">
      <c r="A8" s="237">
        <v>3</v>
      </c>
      <c r="B8" s="777" t="s">
        <v>29</v>
      </c>
      <c r="C8" s="699"/>
      <c r="D8" s="700"/>
      <c r="E8" s="700"/>
      <c r="F8" s="692"/>
      <c r="G8" s="699"/>
      <c r="H8" s="700"/>
      <c r="I8" s="700"/>
      <c r="J8" s="701"/>
      <c r="K8" s="702"/>
      <c r="L8" s="702"/>
      <c r="M8" s="693">
        <f t="shared" si="0"/>
        <v>0</v>
      </c>
      <c r="N8" s="701"/>
      <c r="O8" s="702"/>
      <c r="P8" s="702"/>
      <c r="Q8" s="1368"/>
    </row>
    <row r="9" spans="1:19" x14ac:dyDescent="0.25">
      <c r="A9" s="237">
        <v>4</v>
      </c>
      <c r="B9" s="698" t="s">
        <v>30</v>
      </c>
      <c r="C9" s="691"/>
      <c r="D9" s="692"/>
      <c r="E9" s="692"/>
      <c r="F9" s="692"/>
      <c r="G9" s="691"/>
      <c r="H9" s="692"/>
      <c r="I9" s="692"/>
      <c r="J9" s="696"/>
      <c r="K9" s="696"/>
      <c r="L9" s="696"/>
      <c r="M9" s="693">
        <f t="shared" si="0"/>
        <v>0</v>
      </c>
      <c r="N9" s="696"/>
      <c r="O9" s="696"/>
      <c r="P9" s="696"/>
      <c r="Q9" s="703"/>
    </row>
    <row r="10" spans="1:19" x14ac:dyDescent="0.25">
      <c r="A10" s="237">
        <v>5</v>
      </c>
      <c r="B10" s="704" t="s">
        <v>31</v>
      </c>
      <c r="C10" s="699"/>
      <c r="D10" s="700"/>
      <c r="E10" s="700"/>
      <c r="F10" s="692"/>
      <c r="G10" s="699"/>
      <c r="H10" s="700"/>
      <c r="I10" s="700"/>
      <c r="J10" s="702"/>
      <c r="K10" s="702"/>
      <c r="L10" s="702"/>
      <c r="M10" s="702">
        <f t="shared" ref="M10:M42" si="1">L10-P10</f>
        <v>0</v>
      </c>
      <c r="N10" s="702"/>
      <c r="O10" s="702"/>
      <c r="P10" s="702"/>
      <c r="Q10" s="705" t="s">
        <v>1115</v>
      </c>
      <c r="R10" s="706"/>
      <c r="S10" s="706"/>
    </row>
    <row r="11" spans="1:19" x14ac:dyDescent="0.25">
      <c r="A11" s="237">
        <v>6</v>
      </c>
      <c r="B11" s="776" t="s">
        <v>32</v>
      </c>
      <c r="C11" s="694"/>
      <c r="D11" s="695"/>
      <c r="E11" s="695"/>
      <c r="F11" s="692"/>
      <c r="G11" s="694"/>
      <c r="H11" s="695"/>
      <c r="I11" s="695"/>
      <c r="J11" s="696"/>
      <c r="K11" s="696"/>
      <c r="L11" s="696"/>
      <c r="M11" s="693">
        <f t="shared" si="1"/>
        <v>0</v>
      </c>
      <c r="N11" s="696"/>
      <c r="O11" s="696"/>
      <c r="P11" s="696"/>
      <c r="Q11" s="490"/>
    </row>
    <row r="12" spans="1:19" x14ac:dyDescent="0.25">
      <c r="A12" s="237">
        <v>7</v>
      </c>
      <c r="B12" s="690" t="s">
        <v>33</v>
      </c>
      <c r="C12" s="691"/>
      <c r="D12" s="692"/>
      <c r="E12" s="692"/>
      <c r="F12" s="692"/>
      <c r="G12" s="691"/>
      <c r="H12" s="692"/>
      <c r="I12" s="692"/>
      <c r="J12" s="697"/>
      <c r="K12" s="693"/>
      <c r="L12" s="693"/>
      <c r="M12" s="693">
        <f t="shared" si="1"/>
        <v>0</v>
      </c>
      <c r="N12" s="697"/>
      <c r="O12" s="693"/>
      <c r="P12" s="693"/>
      <c r="Q12" s="490"/>
    </row>
    <row r="13" spans="1:19" x14ac:dyDescent="0.25">
      <c r="A13" s="237">
        <v>8</v>
      </c>
      <c r="B13" s="704" t="s">
        <v>34</v>
      </c>
      <c r="C13" s="694"/>
      <c r="D13" s="695"/>
      <c r="E13" s="695"/>
      <c r="F13" s="692"/>
      <c r="G13" s="694"/>
      <c r="H13" s="695"/>
      <c r="I13" s="695"/>
      <c r="J13" s="696"/>
      <c r="K13" s="696"/>
      <c r="L13" s="696"/>
      <c r="M13" s="693">
        <f t="shared" si="1"/>
        <v>0</v>
      </c>
      <c r="N13" s="696"/>
      <c r="O13" s="696"/>
      <c r="P13" s="696"/>
      <c r="Q13" s="9" t="s">
        <v>1116</v>
      </c>
    </row>
    <row r="14" spans="1:19" x14ac:dyDescent="0.25">
      <c r="A14" s="237">
        <v>9</v>
      </c>
      <c r="B14" s="704" t="s">
        <v>35</v>
      </c>
      <c r="C14" s="694"/>
      <c r="D14" s="695"/>
      <c r="E14" s="695"/>
      <c r="F14" s="692"/>
      <c r="G14" s="694"/>
      <c r="H14" s="695"/>
      <c r="I14" s="695"/>
      <c r="J14" s="696"/>
      <c r="K14" s="696"/>
      <c r="L14" s="696"/>
      <c r="M14" s="693">
        <f t="shared" si="1"/>
        <v>0</v>
      </c>
      <c r="N14" s="696"/>
      <c r="O14" s="696"/>
      <c r="P14" s="696"/>
      <c r="Q14" s="9" t="s">
        <v>1114</v>
      </c>
    </row>
    <row r="15" spans="1:19" ht="24.75" x14ac:dyDescent="0.25">
      <c r="A15" s="237">
        <v>10</v>
      </c>
      <c r="B15" s="704" t="s">
        <v>36</v>
      </c>
      <c r="C15" s="694"/>
      <c r="D15" s="695"/>
      <c r="E15" s="695"/>
      <c r="F15" s="692"/>
      <c r="G15" s="694"/>
      <c r="H15" s="695"/>
      <c r="I15" s="695"/>
      <c r="J15" s="696"/>
      <c r="K15" s="696"/>
      <c r="L15" s="696"/>
      <c r="M15" s="693">
        <f t="shared" si="1"/>
        <v>0</v>
      </c>
      <c r="N15" s="696"/>
      <c r="O15" s="696"/>
      <c r="P15" s="696"/>
      <c r="Q15" s="707" t="s">
        <v>1114</v>
      </c>
    </row>
    <row r="16" spans="1:19" x14ac:dyDescent="0.25">
      <c r="A16" s="237">
        <v>11</v>
      </c>
      <c r="B16" s="704" t="s">
        <v>37</v>
      </c>
      <c r="C16" s="694"/>
      <c r="D16" s="695"/>
      <c r="E16" s="695"/>
      <c r="F16" s="692"/>
      <c r="G16" s="694"/>
      <c r="H16" s="695"/>
      <c r="I16" s="695"/>
      <c r="J16" s="696"/>
      <c r="K16" s="696"/>
      <c r="L16" s="696"/>
      <c r="M16" s="693">
        <f t="shared" si="1"/>
        <v>0</v>
      </c>
      <c r="N16" s="696"/>
      <c r="O16" s="696"/>
      <c r="P16" s="696"/>
    </row>
    <row r="17" spans="1:20" ht="24.75" x14ac:dyDescent="0.25">
      <c r="A17" s="237">
        <v>12</v>
      </c>
      <c r="B17" s="704" t="s">
        <v>38</v>
      </c>
      <c r="C17" s="694"/>
      <c r="D17" s="695"/>
      <c r="E17" s="695"/>
      <c r="F17" s="692"/>
      <c r="G17" s="694"/>
      <c r="H17" s="695"/>
      <c r="I17" s="695"/>
      <c r="J17" s="696"/>
      <c r="K17" s="696"/>
      <c r="L17" s="696"/>
      <c r="M17" s="693">
        <f t="shared" si="1"/>
        <v>0</v>
      </c>
      <c r="N17" s="696"/>
      <c r="O17" s="696"/>
      <c r="P17" s="696"/>
      <c r="Q17" s="708" t="s">
        <v>1114</v>
      </c>
    </row>
    <row r="18" spans="1:20" x14ac:dyDescent="0.25">
      <c r="A18" s="237">
        <v>13</v>
      </c>
      <c r="B18" s="704" t="s">
        <v>39</v>
      </c>
      <c r="C18" s="694"/>
      <c r="D18" s="695"/>
      <c r="E18" s="695"/>
      <c r="F18" s="692"/>
      <c r="G18" s="694"/>
      <c r="H18" s="695"/>
      <c r="I18" s="695"/>
      <c r="J18" s="696"/>
      <c r="K18" s="696"/>
      <c r="L18" s="696"/>
      <c r="M18" s="693">
        <f t="shared" si="1"/>
        <v>0</v>
      </c>
      <c r="N18" s="696"/>
      <c r="O18" s="696"/>
      <c r="P18" s="696"/>
      <c r="Q18" s="705" t="s">
        <v>1115</v>
      </c>
    </row>
    <row r="19" spans="1:20" x14ac:dyDescent="0.25">
      <c r="A19" s="237">
        <v>14</v>
      </c>
      <c r="B19" s="776" t="s">
        <v>40</v>
      </c>
      <c r="C19" s="694"/>
      <c r="D19" s="695"/>
      <c r="E19" s="695"/>
      <c r="F19" s="692"/>
      <c r="G19" s="694"/>
      <c r="H19" s="695"/>
      <c r="I19" s="695"/>
      <c r="J19" s="696"/>
      <c r="K19" s="696"/>
      <c r="L19" s="696"/>
      <c r="M19" s="693">
        <f t="shared" si="1"/>
        <v>0</v>
      </c>
      <c r="N19" s="696"/>
      <c r="O19" s="696"/>
      <c r="P19" s="696"/>
      <c r="Q19" s="490"/>
    </row>
    <row r="20" spans="1:20" x14ac:dyDescent="0.25">
      <c r="A20" s="237">
        <v>15</v>
      </c>
      <c r="B20" s="704" t="s">
        <v>41</v>
      </c>
      <c r="C20" s="694"/>
      <c r="D20" s="695"/>
      <c r="E20" s="695"/>
      <c r="F20" s="692"/>
      <c r="G20" s="694"/>
      <c r="H20" s="695"/>
      <c r="I20" s="695"/>
      <c r="J20" s="696"/>
      <c r="K20" s="696"/>
      <c r="L20" s="696"/>
      <c r="M20" s="693">
        <f t="shared" si="1"/>
        <v>0</v>
      </c>
      <c r="N20" s="696"/>
      <c r="O20" s="696"/>
      <c r="P20" s="696"/>
      <c r="Q20" s="490"/>
    </row>
    <row r="21" spans="1:20" x14ac:dyDescent="0.25">
      <c r="A21" s="237">
        <v>16</v>
      </c>
      <c r="B21" s="776" t="s">
        <v>301</v>
      </c>
      <c r="C21" s="691"/>
      <c r="D21" s="692"/>
      <c r="E21" s="692"/>
      <c r="F21" s="692"/>
      <c r="G21" s="691"/>
      <c r="H21" s="692"/>
      <c r="I21" s="692"/>
      <c r="J21" s="693"/>
      <c r="K21" s="693"/>
      <c r="L21" s="693"/>
      <c r="M21" s="693">
        <f t="shared" si="1"/>
        <v>0</v>
      </c>
      <c r="N21" s="693"/>
      <c r="O21" s="693"/>
      <c r="P21" s="693"/>
      <c r="Q21" s="490"/>
    </row>
    <row r="22" spans="1:20" x14ac:dyDescent="0.25">
      <c r="A22" s="237">
        <v>17</v>
      </c>
      <c r="B22" s="704" t="s">
        <v>42</v>
      </c>
      <c r="C22" s="709"/>
      <c r="D22" s="709"/>
      <c r="E22" s="709"/>
      <c r="F22" s="692"/>
      <c r="G22" s="709"/>
      <c r="H22" s="709"/>
      <c r="I22" s="709"/>
      <c r="J22" s="710"/>
      <c r="K22" s="710"/>
      <c r="L22" s="710"/>
      <c r="M22" s="693">
        <f t="shared" si="1"/>
        <v>0</v>
      </c>
      <c r="N22" s="710"/>
      <c r="O22" s="710"/>
      <c r="P22" s="710"/>
      <c r="Q22" s="705" t="s">
        <v>1115</v>
      </c>
      <c r="R22" s="711"/>
      <c r="S22" s="711"/>
      <c r="T22" s="711"/>
    </row>
    <row r="23" spans="1:20" x14ac:dyDescent="0.25">
      <c r="A23" s="237">
        <v>18</v>
      </c>
      <c r="B23" s="704" t="s">
        <v>1063</v>
      </c>
      <c r="C23" s="712"/>
      <c r="D23" s="713"/>
      <c r="E23" s="713"/>
      <c r="F23" s="692"/>
      <c r="G23" s="712"/>
      <c r="H23" s="713"/>
      <c r="I23" s="713"/>
      <c r="J23" s="714"/>
      <c r="K23" s="714"/>
      <c r="L23" s="714"/>
      <c r="M23" s="693">
        <f t="shared" si="1"/>
        <v>0</v>
      </c>
      <c r="N23" s="714"/>
      <c r="O23" s="714"/>
      <c r="P23" s="714"/>
      <c r="Q23" s="707" t="s">
        <v>1115</v>
      </c>
    </row>
    <row r="24" spans="1:20" x14ac:dyDescent="0.25">
      <c r="A24" s="237">
        <v>19</v>
      </c>
      <c r="B24" s="690" t="s">
        <v>43</v>
      </c>
      <c r="C24" s="691"/>
      <c r="D24" s="692"/>
      <c r="E24" s="692"/>
      <c r="F24" s="692"/>
      <c r="G24" s="691"/>
      <c r="H24" s="692"/>
      <c r="I24" s="692"/>
      <c r="J24" s="697"/>
      <c r="K24" s="693"/>
      <c r="L24" s="693"/>
      <c r="M24" s="693">
        <f t="shared" si="1"/>
        <v>0</v>
      </c>
      <c r="N24" s="697"/>
      <c r="O24" s="693"/>
      <c r="P24" s="693"/>
      <c r="Q24" s="715"/>
    </row>
    <row r="25" spans="1:20" x14ac:dyDescent="0.25">
      <c r="A25" s="237">
        <v>20</v>
      </c>
      <c r="B25" s="690" t="s">
        <v>44</v>
      </c>
      <c r="C25" s="691"/>
      <c r="D25" s="692"/>
      <c r="E25" s="692"/>
      <c r="F25" s="692"/>
      <c r="G25" s="691"/>
      <c r="H25" s="692"/>
      <c r="I25" s="692"/>
      <c r="J25" s="697"/>
      <c r="K25" s="693"/>
      <c r="L25" s="693"/>
      <c r="M25" s="693">
        <f t="shared" si="1"/>
        <v>0</v>
      </c>
      <c r="N25" s="697"/>
      <c r="O25" s="693"/>
      <c r="P25" s="693"/>
      <c r="Q25" s="707"/>
    </row>
    <row r="26" spans="1:20" x14ac:dyDescent="0.25">
      <c r="A26" s="237">
        <v>21</v>
      </c>
      <c r="B26" s="704" t="s">
        <v>45</v>
      </c>
      <c r="C26" s="691"/>
      <c r="D26" s="692"/>
      <c r="E26" s="692"/>
      <c r="F26" s="692"/>
      <c r="G26" s="691"/>
      <c r="H26" s="692"/>
      <c r="I26" s="692"/>
      <c r="J26" s="697"/>
      <c r="K26" s="693"/>
      <c r="L26" s="693"/>
      <c r="M26" s="693">
        <f t="shared" si="1"/>
        <v>0</v>
      </c>
      <c r="N26" s="697"/>
      <c r="O26" s="693"/>
      <c r="P26" s="693"/>
      <c r="Q26" s="490"/>
    </row>
    <row r="27" spans="1:20" ht="26.25" customHeight="1" x14ac:dyDescent="0.25">
      <c r="A27" s="237">
        <v>22</v>
      </c>
      <c r="B27" s="704" t="s">
        <v>46</v>
      </c>
      <c r="C27" s="694"/>
      <c r="D27" s="695"/>
      <c r="E27" s="695"/>
      <c r="F27" s="692"/>
      <c r="G27" s="694"/>
      <c r="H27" s="695"/>
      <c r="I27" s="695"/>
      <c r="J27" s="696"/>
      <c r="K27" s="696"/>
      <c r="L27" s="716"/>
      <c r="M27" s="693">
        <f t="shared" si="1"/>
        <v>0</v>
      </c>
      <c r="N27" s="696"/>
      <c r="O27" s="696"/>
      <c r="P27" s="716"/>
      <c r="Q27" s="490" t="s">
        <v>1115</v>
      </c>
    </row>
    <row r="28" spans="1:20" x14ac:dyDescent="0.25">
      <c r="A28" s="237">
        <v>23</v>
      </c>
      <c r="B28" s="704" t="s">
        <v>47</v>
      </c>
      <c r="C28" s="691"/>
      <c r="D28" s="692"/>
      <c r="E28" s="692"/>
      <c r="F28" s="692"/>
      <c r="G28" s="691"/>
      <c r="H28" s="692"/>
      <c r="I28" s="692"/>
      <c r="J28" s="697"/>
      <c r="K28" s="693"/>
      <c r="L28" s="693"/>
      <c r="M28" s="693">
        <f t="shared" si="1"/>
        <v>0</v>
      </c>
      <c r="N28" s="697"/>
      <c r="O28" s="693"/>
      <c r="P28" s="693"/>
      <c r="Q28" s="490"/>
    </row>
    <row r="29" spans="1:20" x14ac:dyDescent="0.25">
      <c r="A29" s="237">
        <v>24</v>
      </c>
      <c r="B29" s="704" t="s">
        <v>48</v>
      </c>
      <c r="C29" s="694"/>
      <c r="D29" s="695"/>
      <c r="E29" s="695"/>
      <c r="F29" s="692"/>
      <c r="G29" s="694"/>
      <c r="H29" s="695"/>
      <c r="I29" s="695"/>
      <c r="J29" s="696"/>
      <c r="K29" s="696"/>
      <c r="L29" s="696"/>
      <c r="M29" s="693">
        <f t="shared" si="1"/>
        <v>0</v>
      </c>
      <c r="N29" s="696"/>
      <c r="O29" s="696"/>
      <c r="P29" s="696"/>
      <c r="Q29" s="490" t="s">
        <v>1117</v>
      </c>
    </row>
    <row r="30" spans="1:20" x14ac:dyDescent="0.25">
      <c r="A30" s="237">
        <v>25</v>
      </c>
      <c r="B30" s="704" t="s">
        <v>49</v>
      </c>
      <c r="C30" s="691"/>
      <c r="D30" s="692"/>
      <c r="E30" s="692"/>
      <c r="F30" s="692"/>
      <c r="G30" s="691"/>
      <c r="H30" s="692"/>
      <c r="I30" s="692"/>
      <c r="J30" s="697"/>
      <c r="K30" s="693"/>
      <c r="L30" s="693"/>
      <c r="M30" s="693">
        <f t="shared" si="1"/>
        <v>0</v>
      </c>
      <c r="N30" s="697"/>
      <c r="O30" s="693"/>
      <c r="P30" s="693"/>
      <c r="Q30" s="490"/>
    </row>
    <row r="31" spans="1:20" x14ac:dyDescent="0.25">
      <c r="A31" s="237">
        <v>26</v>
      </c>
      <c r="B31" s="704" t="s">
        <v>50</v>
      </c>
      <c r="C31" s="691"/>
      <c r="D31" s="692"/>
      <c r="E31" s="692"/>
      <c r="F31" s="692"/>
      <c r="G31" s="691"/>
      <c r="H31" s="692"/>
      <c r="I31" s="692"/>
      <c r="J31" s="696"/>
      <c r="K31" s="696"/>
      <c r="L31" s="696"/>
      <c r="M31" s="693">
        <f t="shared" si="1"/>
        <v>0</v>
      </c>
      <c r="N31" s="696"/>
      <c r="O31" s="696"/>
      <c r="P31" s="696"/>
      <c r="Q31" s="490"/>
    </row>
    <row r="32" spans="1:20" x14ac:dyDescent="0.25">
      <c r="A32" s="237">
        <v>27</v>
      </c>
      <c r="B32" s="704" t="s">
        <v>51</v>
      </c>
      <c r="C32" s="717"/>
      <c r="D32" s="718"/>
      <c r="E32" s="718"/>
      <c r="F32" s="692"/>
      <c r="G32" s="717"/>
      <c r="H32" s="718"/>
      <c r="I32" s="718"/>
      <c r="J32" s="701"/>
      <c r="K32" s="702"/>
      <c r="L32" s="702"/>
      <c r="M32" s="693">
        <f t="shared" si="1"/>
        <v>0</v>
      </c>
      <c r="N32" s="701"/>
      <c r="O32" s="702"/>
      <c r="P32" s="702"/>
      <c r="Q32" s="490"/>
    </row>
    <row r="33" spans="1:17" x14ac:dyDescent="0.25">
      <c r="A33" s="237">
        <v>28</v>
      </c>
      <c r="B33" s="704" t="s">
        <v>52</v>
      </c>
      <c r="C33" s="694"/>
      <c r="D33" s="695"/>
      <c r="E33" s="695"/>
      <c r="F33" s="692"/>
      <c r="G33" s="694"/>
      <c r="H33" s="695"/>
      <c r="I33" s="695"/>
      <c r="J33" s="696"/>
      <c r="K33" s="696"/>
      <c r="L33" s="696"/>
      <c r="M33" s="693">
        <f t="shared" si="1"/>
        <v>0</v>
      </c>
      <c r="N33" s="696"/>
      <c r="O33" s="696"/>
      <c r="P33" s="696"/>
      <c r="Q33" s="490" t="s">
        <v>1118</v>
      </c>
    </row>
    <row r="34" spans="1:17" x14ac:dyDescent="0.25">
      <c r="A34" s="237">
        <v>29</v>
      </c>
      <c r="B34" s="704" t="s">
        <v>53</v>
      </c>
      <c r="C34" s="694"/>
      <c r="D34" s="695"/>
      <c r="E34" s="695"/>
      <c r="F34" s="692"/>
      <c r="G34" s="694"/>
      <c r="H34" s="695"/>
      <c r="I34" s="695"/>
      <c r="J34" s="696"/>
      <c r="K34" s="696"/>
      <c r="L34" s="696"/>
      <c r="M34" s="693">
        <f t="shared" si="1"/>
        <v>0</v>
      </c>
      <c r="N34" s="696"/>
      <c r="O34" s="696"/>
      <c r="P34" s="696"/>
      <c r="Q34" s="490"/>
    </row>
    <row r="35" spans="1:17" x14ac:dyDescent="0.25">
      <c r="A35" s="237">
        <v>30</v>
      </c>
      <c r="B35" s="704" t="s">
        <v>54</v>
      </c>
      <c r="C35" s="694"/>
      <c r="D35" s="695"/>
      <c r="E35" s="695"/>
      <c r="F35" s="692"/>
      <c r="G35" s="694"/>
      <c r="H35" s="695"/>
      <c r="I35" s="695"/>
      <c r="J35" s="696"/>
      <c r="K35" s="696"/>
      <c r="L35" s="696"/>
      <c r="M35" s="693">
        <f t="shared" si="1"/>
        <v>0</v>
      </c>
      <c r="N35" s="696"/>
      <c r="O35" s="696"/>
      <c r="P35" s="696"/>
      <c r="Q35" s="490" t="s">
        <v>1118</v>
      </c>
    </row>
    <row r="36" spans="1:17" x14ac:dyDescent="0.25">
      <c r="A36" s="237">
        <v>31</v>
      </c>
      <c r="B36" s="704" t="s">
        <v>55</v>
      </c>
      <c r="C36" s="694"/>
      <c r="D36" s="695"/>
      <c r="E36" s="695"/>
      <c r="F36" s="692"/>
      <c r="G36" s="694"/>
      <c r="H36" s="695"/>
      <c r="I36" s="695"/>
      <c r="J36" s="696"/>
      <c r="K36" s="696"/>
      <c r="L36" s="696"/>
      <c r="M36" s="693">
        <f t="shared" si="1"/>
        <v>0</v>
      </c>
      <c r="N36" s="696"/>
      <c r="O36" s="696"/>
      <c r="P36" s="696"/>
      <c r="Q36" s="490"/>
    </row>
    <row r="37" spans="1:17" x14ac:dyDescent="0.25">
      <c r="A37" s="237">
        <v>32</v>
      </c>
      <c r="B37" s="704" t="s">
        <v>56</v>
      </c>
      <c r="C37" s="694"/>
      <c r="D37" s="695"/>
      <c r="E37" s="695"/>
      <c r="F37" s="692"/>
      <c r="G37" s="694"/>
      <c r="H37" s="695"/>
      <c r="I37" s="695"/>
      <c r="J37" s="696"/>
      <c r="K37" s="696"/>
      <c r="L37" s="696"/>
      <c r="M37" s="693">
        <f t="shared" si="1"/>
        <v>0</v>
      </c>
      <c r="N37" s="696"/>
      <c r="O37" s="696"/>
      <c r="P37" s="696"/>
      <c r="Q37" s="490">
        <v>0</v>
      </c>
    </row>
    <row r="38" spans="1:17" x14ac:dyDescent="0.25">
      <c r="A38" s="237">
        <v>33</v>
      </c>
      <c r="B38" s="704" t="s">
        <v>57</v>
      </c>
      <c r="C38" s="691"/>
      <c r="D38" s="692"/>
      <c r="E38" s="692"/>
      <c r="F38" s="692"/>
      <c r="G38" s="691"/>
      <c r="H38" s="692"/>
      <c r="I38" s="692"/>
      <c r="J38" s="697"/>
      <c r="K38" s="693"/>
      <c r="L38" s="693"/>
      <c r="M38" s="693">
        <f t="shared" si="1"/>
        <v>0</v>
      </c>
      <c r="N38" s="697"/>
      <c r="O38" s="693"/>
      <c r="P38" s="693"/>
      <c r="Q38" s="490"/>
    </row>
    <row r="39" spans="1:17" x14ac:dyDescent="0.25">
      <c r="A39" s="237">
        <v>34</v>
      </c>
      <c r="B39" s="719" t="s">
        <v>58</v>
      </c>
      <c r="C39" s="694"/>
      <c r="D39" s="695"/>
      <c r="E39" s="695"/>
      <c r="F39" s="692"/>
      <c r="G39" s="694"/>
      <c r="H39" s="695"/>
      <c r="I39" s="695"/>
      <c r="J39" s="696"/>
      <c r="K39" s="696"/>
      <c r="L39" s="696"/>
      <c r="M39" s="693">
        <f t="shared" si="1"/>
        <v>0</v>
      </c>
      <c r="N39" s="696"/>
      <c r="O39" s="696"/>
      <c r="P39" s="696"/>
      <c r="Q39" s="490"/>
    </row>
    <row r="40" spans="1:17" x14ac:dyDescent="0.25">
      <c r="A40" s="237">
        <v>35</v>
      </c>
      <c r="B40" s="704" t="s">
        <v>59</v>
      </c>
      <c r="C40" s="694"/>
      <c r="D40" s="695"/>
      <c r="E40" s="695"/>
      <c r="F40" s="692"/>
      <c r="G40" s="694"/>
      <c r="H40" s="695"/>
      <c r="I40" s="695"/>
      <c r="J40" s="696"/>
      <c r="K40" s="696"/>
      <c r="L40" s="696"/>
      <c r="M40" s="693">
        <f t="shared" si="1"/>
        <v>0</v>
      </c>
      <c r="N40" s="696"/>
      <c r="O40" s="696"/>
      <c r="P40" s="696"/>
      <c r="Q40" s="490" t="s">
        <v>1118</v>
      </c>
    </row>
    <row r="41" spans="1:17" x14ac:dyDescent="0.25">
      <c r="A41" s="237">
        <v>36</v>
      </c>
      <c r="B41" s="704" t="s">
        <v>61</v>
      </c>
      <c r="C41" s="694"/>
      <c r="D41" s="695"/>
      <c r="E41" s="695"/>
      <c r="F41" s="692"/>
      <c r="G41" s="694"/>
      <c r="H41" s="695"/>
      <c r="I41" s="695"/>
      <c r="J41" s="696"/>
      <c r="K41" s="696"/>
      <c r="L41" s="696"/>
      <c r="M41" s="693">
        <f t="shared" si="1"/>
        <v>0</v>
      </c>
      <c r="N41" s="696"/>
      <c r="O41" s="696"/>
      <c r="P41" s="696"/>
      <c r="Q41" s="490"/>
    </row>
    <row r="42" spans="1:17" x14ac:dyDescent="0.25">
      <c r="A42" s="237">
        <v>37</v>
      </c>
      <c r="B42" s="720" t="s">
        <v>303</v>
      </c>
      <c r="C42" s="721">
        <v>0</v>
      </c>
      <c r="D42" s="722">
        <v>0</v>
      </c>
      <c r="E42" s="722">
        <v>0</v>
      </c>
      <c r="F42" s="692">
        <f t="shared" ref="F42:F43" si="2">E42-I42</f>
        <v>0</v>
      </c>
      <c r="G42" s="721">
        <v>0</v>
      </c>
      <c r="H42" s="722">
        <v>0</v>
      </c>
      <c r="I42" s="722">
        <v>0</v>
      </c>
      <c r="J42" s="723">
        <v>0</v>
      </c>
      <c r="K42" s="723">
        <v>0</v>
      </c>
      <c r="L42" s="723">
        <v>0</v>
      </c>
      <c r="M42" s="693">
        <f t="shared" si="1"/>
        <v>0</v>
      </c>
      <c r="N42" s="723"/>
      <c r="O42" s="723"/>
      <c r="P42" s="724"/>
      <c r="Q42" s="725" t="s">
        <v>1119</v>
      </c>
    </row>
    <row r="43" spans="1:17" x14ac:dyDescent="0.25">
      <c r="A43" s="237"/>
      <c r="B43" s="685" t="s">
        <v>1120</v>
      </c>
      <c r="C43" s="685">
        <f>SUM(C6:C42)</f>
        <v>0</v>
      </c>
      <c r="D43" s="740">
        <f t="shared" ref="D43:E43" si="3">SUM(D6:D42)</f>
        <v>0</v>
      </c>
      <c r="E43" s="740">
        <f t="shared" si="3"/>
        <v>0</v>
      </c>
      <c r="F43" s="692">
        <f t="shared" si="2"/>
        <v>0</v>
      </c>
      <c r="G43" s="685">
        <f>SUM(G6:G42)</f>
        <v>0</v>
      </c>
      <c r="H43" s="740">
        <f t="shared" ref="H43:I43" si="4">SUM(H6:H42)</f>
        <v>0</v>
      </c>
      <c r="I43" s="740">
        <f t="shared" si="4"/>
        <v>0</v>
      </c>
      <c r="J43" s="740">
        <f>SUM(J6:J42)</f>
        <v>0</v>
      </c>
      <c r="K43" s="740">
        <f t="shared" ref="K43:L43" si="5">SUM(K6:K42)</f>
        <v>0</v>
      </c>
      <c r="L43" s="740">
        <f t="shared" si="5"/>
        <v>0</v>
      </c>
      <c r="M43" s="740">
        <f t="shared" ref="M43" si="6">SUM(M6:M42)</f>
        <v>0</v>
      </c>
      <c r="N43" s="740">
        <f t="shared" ref="N43" si="7">SUM(N6:N42)</f>
        <v>0</v>
      </c>
      <c r="O43" s="740">
        <f t="shared" ref="O43:P43" si="8">SUM(O6:O42)</f>
        <v>0</v>
      </c>
      <c r="P43" s="740">
        <f t="shared" si="8"/>
        <v>0</v>
      </c>
      <c r="Q43" s="9"/>
    </row>
    <row r="45" spans="1:17" ht="45.75" customHeight="1" x14ac:dyDescent="0.25">
      <c r="B45" s="1369" t="s">
        <v>1121</v>
      </c>
      <c r="C45" s="1369"/>
      <c r="D45" s="1369"/>
      <c r="E45" s="1369"/>
      <c r="F45" s="1369"/>
      <c r="G45" s="1369"/>
      <c r="H45" s="1369"/>
      <c r="I45" s="1369"/>
      <c r="J45" s="1369"/>
      <c r="K45" s="1369"/>
      <c r="L45" s="1369"/>
      <c r="M45" s="1369"/>
      <c r="N45" s="1369"/>
      <c r="O45" s="1369"/>
      <c r="P45" s="1369"/>
    </row>
  </sheetData>
  <mergeCells count="15">
    <mergeCell ref="A3:A5"/>
    <mergeCell ref="B3:B5"/>
    <mergeCell ref="C3:I3"/>
    <mergeCell ref="J3:P3"/>
    <mergeCell ref="C4:E4"/>
    <mergeCell ref="F4:F5"/>
    <mergeCell ref="G4:I4"/>
    <mergeCell ref="J4:L4"/>
    <mergeCell ref="M4:M5"/>
    <mergeCell ref="N4:P4"/>
    <mergeCell ref="Q4:Q5"/>
    <mergeCell ref="Q7:Q8"/>
    <mergeCell ref="B45:P45"/>
    <mergeCell ref="C1:I1"/>
    <mergeCell ref="J1:P1"/>
  </mergeCells>
  <pageMargins left="0.70078740157480324" right="0.70078740157480324" top="0.75196850393700776" bottom="0.75196850393700776" header="0.3" footer="0.3"/>
  <pageSetup paperSize="9" scale="54" orientation="landscape" useFirstPageNumber="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6"/>
  <sheetViews>
    <sheetView workbookViewId="0">
      <pane xSplit="2" ySplit="7" topLeftCell="C14" activePane="bottomRight" state="frozen"/>
      <selection activeCell="E29" sqref="E29"/>
      <selection pane="topRight"/>
      <selection pane="bottomLeft"/>
      <selection pane="bottomRight" activeCell="E16" sqref="E16"/>
    </sheetView>
  </sheetViews>
  <sheetFormatPr defaultRowHeight="15" x14ac:dyDescent="0.25"/>
  <cols>
    <col min="1" max="1" width="3.28515625" style="764" customWidth="1"/>
    <col min="2" max="2" width="57.7109375" style="764" customWidth="1"/>
    <col min="3" max="4" width="20.42578125" style="789" customWidth="1"/>
    <col min="5" max="5" width="30.7109375" style="764" customWidth="1"/>
    <col min="6" max="6" width="33.85546875" style="764" customWidth="1"/>
    <col min="7" max="7" width="29.140625" style="764" customWidth="1"/>
    <col min="8" max="8" width="40.85546875" style="764" customWidth="1"/>
    <col min="9" max="9" width="35.5703125" style="764" customWidth="1"/>
    <col min="10" max="16384" width="9.140625" style="764"/>
  </cols>
  <sheetData>
    <row r="2" spans="1:9" ht="15.75" x14ac:dyDescent="0.25">
      <c r="A2" s="726" t="s">
        <v>1129</v>
      </c>
    </row>
    <row r="3" spans="1:9" ht="15.75" x14ac:dyDescent="0.25">
      <c r="B3" s="741"/>
      <c r="C3" s="780"/>
      <c r="D3" s="780"/>
    </row>
    <row r="4" spans="1:9" ht="15.75" x14ac:dyDescent="0.25">
      <c r="A4" s="1380" t="s">
        <v>1122</v>
      </c>
      <c r="B4" s="1381"/>
      <c r="C4" s="1381"/>
      <c r="D4" s="1381"/>
      <c r="E4" s="1381"/>
      <c r="F4" s="1381"/>
      <c r="G4" s="1381"/>
    </row>
    <row r="5" spans="1:9" ht="15.75" x14ac:dyDescent="0.25">
      <c r="B5" s="1382" t="s">
        <v>1203</v>
      </c>
      <c r="C5" s="1382"/>
      <c r="D5" s="1382"/>
      <c r="E5" s="1382"/>
      <c r="F5" s="1382"/>
      <c r="G5" s="1382"/>
    </row>
    <row r="6" spans="1:9" ht="45" hidden="1" x14ac:dyDescent="0.25">
      <c r="B6" s="727"/>
      <c r="C6" s="727"/>
      <c r="D6" s="727"/>
      <c r="I6" s="790" t="s">
        <v>1123</v>
      </c>
    </row>
    <row r="7" spans="1:9" ht="133.5" customHeight="1" x14ac:dyDescent="0.25">
      <c r="A7" s="813" t="s">
        <v>62</v>
      </c>
      <c r="B7" s="814" t="s">
        <v>1124</v>
      </c>
      <c r="C7" s="814" t="s">
        <v>1208</v>
      </c>
      <c r="D7" s="1091" t="s">
        <v>1209</v>
      </c>
      <c r="E7" s="1092" t="s">
        <v>1125</v>
      </c>
      <c r="F7" s="1090" t="s">
        <v>1126</v>
      </c>
      <c r="G7" s="1093" t="s">
        <v>1127</v>
      </c>
      <c r="H7" s="1089" t="s">
        <v>1128</v>
      </c>
      <c r="I7" s="790"/>
    </row>
    <row r="8" spans="1:9" x14ac:dyDescent="0.25">
      <c r="A8" s="791">
        <v>1</v>
      </c>
      <c r="B8" s="728" t="s">
        <v>1131</v>
      </c>
      <c r="C8" s="728"/>
      <c r="D8" s="728"/>
      <c r="E8" s="928"/>
      <c r="F8" s="690"/>
      <c r="G8" s="937"/>
      <c r="H8" s="729"/>
    </row>
    <row r="9" spans="1:9" x14ac:dyDescent="0.25">
      <c r="A9" s="791">
        <v>2</v>
      </c>
      <c r="B9" s="728" t="s">
        <v>895</v>
      </c>
      <c r="C9" s="728"/>
      <c r="D9" s="728"/>
      <c r="E9" s="928"/>
      <c r="F9" s="690"/>
      <c r="G9" s="937"/>
      <c r="H9" s="792"/>
    </row>
    <row r="10" spans="1:9" x14ac:dyDescent="0.25">
      <c r="A10" s="791">
        <v>3</v>
      </c>
      <c r="B10" s="730" t="s">
        <v>29</v>
      </c>
      <c r="C10" s="730"/>
      <c r="D10" s="730"/>
      <c r="E10" s="929"/>
      <c r="F10" s="793"/>
      <c r="G10" s="938"/>
      <c r="H10" s="792"/>
    </row>
    <row r="11" spans="1:9" x14ac:dyDescent="0.25">
      <c r="A11" s="791">
        <v>4</v>
      </c>
      <c r="B11" s="730" t="s">
        <v>30</v>
      </c>
      <c r="C11" s="730"/>
      <c r="D11" s="730"/>
      <c r="E11" s="930"/>
      <c r="F11" s="794"/>
      <c r="G11" s="939"/>
      <c r="H11" s="795"/>
    </row>
    <row r="12" spans="1:9" x14ac:dyDescent="0.25">
      <c r="A12" s="791">
        <v>5</v>
      </c>
      <c r="B12" s="728" t="s">
        <v>31</v>
      </c>
      <c r="C12" s="728"/>
      <c r="D12" s="728"/>
      <c r="E12" s="929"/>
      <c r="F12" s="793"/>
      <c r="G12" s="938"/>
      <c r="H12" s="796"/>
    </row>
    <row r="13" spans="1:9" x14ac:dyDescent="0.25">
      <c r="A13" s="791">
        <v>6</v>
      </c>
      <c r="B13" s="730" t="s">
        <v>32</v>
      </c>
      <c r="C13" s="730"/>
      <c r="D13" s="730"/>
      <c r="E13" s="928"/>
      <c r="F13" s="690"/>
      <c r="G13" s="937"/>
      <c r="H13" s="792"/>
    </row>
    <row r="14" spans="1:9" x14ac:dyDescent="0.25">
      <c r="A14" s="791">
        <v>7</v>
      </c>
      <c r="B14" s="728" t="s">
        <v>33</v>
      </c>
      <c r="C14" s="728"/>
      <c r="D14" s="728"/>
      <c r="E14" s="929"/>
      <c r="F14" s="793"/>
      <c r="G14" s="938"/>
      <c r="H14" s="769"/>
    </row>
    <row r="15" spans="1:9" x14ac:dyDescent="0.25">
      <c r="A15" s="791">
        <v>8</v>
      </c>
      <c r="B15" s="728" t="s">
        <v>34</v>
      </c>
      <c r="C15" s="728"/>
      <c r="D15" s="728"/>
      <c r="E15" s="929"/>
      <c r="F15" s="793"/>
      <c r="G15" s="938"/>
      <c r="H15" s="797"/>
    </row>
    <row r="16" spans="1:9" x14ac:dyDescent="0.25">
      <c r="A16" s="791">
        <v>9</v>
      </c>
      <c r="B16" s="728" t="s">
        <v>35</v>
      </c>
      <c r="C16" s="728"/>
      <c r="D16" s="728"/>
      <c r="E16" s="928"/>
      <c r="F16" s="690"/>
      <c r="G16" s="937"/>
      <c r="H16" s="792"/>
    </row>
    <row r="17" spans="1:9" x14ac:dyDescent="0.25">
      <c r="A17" s="791">
        <v>10</v>
      </c>
      <c r="B17" s="728" t="s">
        <v>36</v>
      </c>
      <c r="C17" s="728"/>
      <c r="D17" s="728"/>
      <c r="E17" s="928"/>
      <c r="F17" s="690"/>
      <c r="G17" s="937"/>
      <c r="H17" s="792"/>
    </row>
    <row r="18" spans="1:9" x14ac:dyDescent="0.25">
      <c r="A18" s="791">
        <v>11</v>
      </c>
      <c r="B18" s="728" t="s">
        <v>37</v>
      </c>
      <c r="C18" s="728"/>
      <c r="D18" s="728"/>
      <c r="E18" s="930"/>
      <c r="F18" s="794"/>
      <c r="G18" s="939"/>
      <c r="H18" s="797"/>
    </row>
    <row r="19" spans="1:9" x14ac:dyDescent="0.25">
      <c r="A19" s="791">
        <v>12</v>
      </c>
      <c r="B19" s="728" t="s">
        <v>38</v>
      </c>
      <c r="C19" s="728"/>
      <c r="D19" s="728"/>
      <c r="E19" s="928"/>
      <c r="F19" s="690"/>
      <c r="G19" s="937"/>
      <c r="H19" s="798"/>
      <c r="I19" s="764">
        <v>0</v>
      </c>
    </row>
    <row r="20" spans="1:9" x14ac:dyDescent="0.25">
      <c r="A20" s="791">
        <v>13</v>
      </c>
      <c r="B20" s="728" t="s">
        <v>39</v>
      </c>
      <c r="C20" s="728"/>
      <c r="D20" s="728"/>
      <c r="E20" s="930"/>
      <c r="F20" s="794"/>
      <c r="G20" s="939"/>
      <c r="H20" s="797"/>
    </row>
    <row r="21" spans="1:9" x14ac:dyDescent="0.25">
      <c r="A21" s="791">
        <v>14</v>
      </c>
      <c r="B21" s="728" t="s">
        <v>40</v>
      </c>
      <c r="C21" s="728"/>
      <c r="D21" s="728"/>
      <c r="E21" s="928"/>
      <c r="F21" s="690"/>
      <c r="G21" s="937"/>
      <c r="H21" s="792"/>
    </row>
    <row r="22" spans="1:9" x14ac:dyDescent="0.25">
      <c r="A22" s="791">
        <v>15</v>
      </c>
      <c r="B22" s="728" t="s">
        <v>41</v>
      </c>
      <c r="C22" s="728"/>
      <c r="D22" s="728"/>
      <c r="E22" s="928"/>
      <c r="F22" s="690"/>
      <c r="G22" s="937"/>
      <c r="H22" s="792"/>
    </row>
    <row r="23" spans="1:9" x14ac:dyDescent="0.25">
      <c r="A23" s="791">
        <v>16</v>
      </c>
      <c r="B23" s="728" t="s">
        <v>301</v>
      </c>
      <c r="C23" s="728"/>
      <c r="D23" s="728"/>
      <c r="E23" s="929"/>
      <c r="F23" s="793"/>
      <c r="G23" s="938"/>
      <c r="H23" s="797"/>
    </row>
    <row r="24" spans="1:9" x14ac:dyDescent="0.25">
      <c r="A24" s="791">
        <v>17</v>
      </c>
      <c r="B24" s="728" t="s">
        <v>42</v>
      </c>
      <c r="C24" s="728"/>
      <c r="D24" s="728"/>
      <c r="E24" s="931"/>
      <c r="F24" s="597"/>
      <c r="G24" s="931"/>
      <c r="H24" s="731"/>
    </row>
    <row r="25" spans="1:9" x14ac:dyDescent="0.25">
      <c r="A25" s="791">
        <v>18</v>
      </c>
      <c r="B25" s="728" t="s">
        <v>43</v>
      </c>
      <c r="C25" s="728"/>
      <c r="D25" s="728"/>
      <c r="E25" s="929"/>
      <c r="F25" s="793"/>
      <c r="G25" s="938"/>
      <c r="H25" s="799"/>
    </row>
    <row r="26" spans="1:9" x14ac:dyDescent="0.25">
      <c r="A26" s="791">
        <v>19</v>
      </c>
      <c r="B26" s="728" t="s">
        <v>44</v>
      </c>
      <c r="C26" s="728"/>
      <c r="D26" s="728"/>
      <c r="E26" s="929"/>
      <c r="F26" s="793"/>
      <c r="G26" s="938"/>
      <c r="H26" s="769"/>
    </row>
    <row r="27" spans="1:9" x14ac:dyDescent="0.25">
      <c r="A27" s="791">
        <v>20</v>
      </c>
      <c r="B27" s="728" t="s">
        <v>45</v>
      </c>
      <c r="C27" s="728"/>
      <c r="D27" s="728"/>
      <c r="E27" s="929"/>
      <c r="F27" s="793"/>
      <c r="G27" s="938"/>
      <c r="H27" s="800"/>
    </row>
    <row r="28" spans="1:9" x14ac:dyDescent="0.25">
      <c r="A28" s="791">
        <v>21</v>
      </c>
      <c r="B28" s="728" t="s">
        <v>46</v>
      </c>
      <c r="C28" s="728"/>
      <c r="D28" s="728"/>
      <c r="E28" s="928"/>
      <c r="F28" s="801"/>
      <c r="G28" s="937"/>
      <c r="H28" s="792"/>
    </row>
    <row r="29" spans="1:9" x14ac:dyDescent="0.25">
      <c r="A29" s="791">
        <v>22</v>
      </c>
      <c r="B29" s="728" t="s">
        <v>47</v>
      </c>
      <c r="C29" s="728"/>
      <c r="D29" s="728"/>
      <c r="E29" s="932"/>
      <c r="F29" s="690"/>
      <c r="G29" s="937"/>
      <c r="H29" s="792"/>
    </row>
    <row r="30" spans="1:9" x14ac:dyDescent="0.25">
      <c r="A30" s="791">
        <v>23</v>
      </c>
      <c r="B30" s="728" t="s">
        <v>48</v>
      </c>
      <c r="C30" s="728"/>
      <c r="D30" s="728"/>
      <c r="E30" s="928"/>
      <c r="F30" s="690"/>
      <c r="G30" s="937"/>
      <c r="H30" s="792"/>
    </row>
    <row r="31" spans="1:9" x14ac:dyDescent="0.25">
      <c r="A31" s="791">
        <v>24</v>
      </c>
      <c r="B31" s="728" t="s">
        <v>49</v>
      </c>
      <c r="C31" s="728"/>
      <c r="D31" s="728"/>
      <c r="E31" s="933"/>
      <c r="F31" s="802"/>
      <c r="G31" s="940"/>
      <c r="H31" s="803"/>
    </row>
    <row r="32" spans="1:9" x14ac:dyDescent="0.25">
      <c r="A32" s="791">
        <v>25</v>
      </c>
      <c r="B32" s="728" t="s">
        <v>50</v>
      </c>
      <c r="C32" s="728"/>
      <c r="D32" s="728"/>
      <c r="E32" s="929"/>
      <c r="F32" s="793"/>
      <c r="G32" s="938"/>
      <c r="H32" s="732"/>
    </row>
    <row r="33" spans="1:8" x14ac:dyDescent="0.25">
      <c r="A33" s="791">
        <v>26</v>
      </c>
      <c r="B33" s="728" t="s">
        <v>51</v>
      </c>
      <c r="C33" s="728"/>
      <c r="D33" s="728"/>
      <c r="E33" s="929"/>
      <c r="F33" s="793"/>
      <c r="G33" s="938"/>
      <c r="H33" s="797"/>
    </row>
    <row r="34" spans="1:8" x14ac:dyDescent="0.25">
      <c r="A34" s="791">
        <v>27</v>
      </c>
      <c r="B34" s="728" t="s">
        <v>52</v>
      </c>
      <c r="C34" s="728"/>
      <c r="D34" s="728"/>
      <c r="E34" s="930"/>
      <c r="F34" s="598"/>
      <c r="G34" s="939"/>
      <c r="H34" s="792"/>
    </row>
    <row r="35" spans="1:8" x14ac:dyDescent="0.25">
      <c r="A35" s="791">
        <v>28</v>
      </c>
      <c r="B35" s="730" t="s">
        <v>53</v>
      </c>
      <c r="C35" s="730"/>
      <c r="D35" s="730"/>
      <c r="E35" s="928"/>
      <c r="F35" s="690"/>
      <c r="G35" s="937"/>
      <c r="H35" s="792"/>
    </row>
    <row r="36" spans="1:8" x14ac:dyDescent="0.25">
      <c r="A36" s="791">
        <v>29</v>
      </c>
      <c r="B36" s="730" t="s">
        <v>54</v>
      </c>
      <c r="C36" s="730"/>
      <c r="D36" s="730"/>
      <c r="E36" s="928"/>
      <c r="F36" s="690"/>
      <c r="G36" s="937"/>
      <c r="H36" s="804"/>
    </row>
    <row r="37" spans="1:8" x14ac:dyDescent="0.25">
      <c r="A37" s="791">
        <v>30</v>
      </c>
      <c r="B37" s="728" t="s">
        <v>55</v>
      </c>
      <c r="C37" s="728"/>
      <c r="D37" s="728"/>
      <c r="E37" s="928"/>
      <c r="F37" s="690"/>
      <c r="G37" s="937"/>
      <c r="H37" s="792"/>
    </row>
    <row r="38" spans="1:8" x14ac:dyDescent="0.25">
      <c r="A38" s="791">
        <v>31</v>
      </c>
      <c r="B38" s="728" t="s">
        <v>56</v>
      </c>
      <c r="C38" s="728"/>
      <c r="D38" s="728"/>
      <c r="E38" s="928"/>
      <c r="F38" s="690"/>
      <c r="G38" s="937"/>
      <c r="H38" s="792"/>
    </row>
    <row r="39" spans="1:8" x14ac:dyDescent="0.25">
      <c r="A39" s="791">
        <v>32</v>
      </c>
      <c r="B39" s="728" t="s">
        <v>57</v>
      </c>
      <c r="C39" s="728"/>
      <c r="D39" s="728"/>
      <c r="E39" s="934"/>
      <c r="F39" s="805"/>
      <c r="G39" s="941"/>
      <c r="H39" s="469"/>
    </row>
    <row r="40" spans="1:8" x14ac:dyDescent="0.25">
      <c r="A40" s="791">
        <v>33</v>
      </c>
      <c r="B40" s="730" t="s">
        <v>58</v>
      </c>
      <c r="C40" s="730"/>
      <c r="D40" s="730"/>
      <c r="E40" s="928"/>
      <c r="F40" s="690"/>
      <c r="G40" s="937"/>
      <c r="H40" s="792"/>
    </row>
    <row r="41" spans="1:8" x14ac:dyDescent="0.25">
      <c r="A41" s="791">
        <v>34</v>
      </c>
      <c r="B41" s="728" t="s">
        <v>59</v>
      </c>
      <c r="C41" s="728"/>
      <c r="D41" s="728"/>
      <c r="E41" s="930"/>
      <c r="F41" s="794"/>
      <c r="G41" s="939"/>
      <c r="H41" s="792"/>
    </row>
    <row r="42" spans="1:8" x14ac:dyDescent="0.25">
      <c r="A42" s="791">
        <v>35</v>
      </c>
      <c r="B42" s="733" t="s">
        <v>61</v>
      </c>
      <c r="C42" s="733"/>
      <c r="D42" s="733"/>
      <c r="E42" s="929"/>
      <c r="F42" s="793"/>
      <c r="G42" s="938"/>
      <c r="H42" s="806"/>
    </row>
    <row r="43" spans="1:8" x14ac:dyDescent="0.25">
      <c r="A43" s="791">
        <v>36</v>
      </c>
      <c r="B43" s="469" t="s">
        <v>303</v>
      </c>
      <c r="C43" s="470"/>
      <c r="D43" s="470"/>
      <c r="E43" s="935"/>
      <c r="F43" s="807"/>
      <c r="G43" s="942"/>
      <c r="H43" s="792"/>
    </row>
    <row r="44" spans="1:8" x14ac:dyDescent="0.25">
      <c r="A44" s="808"/>
      <c r="B44" s="809" t="s">
        <v>1120</v>
      </c>
      <c r="C44" s="809">
        <v>1539</v>
      </c>
      <c r="D44" s="809">
        <v>103</v>
      </c>
      <c r="E44" s="936">
        <f>E8+E9+E10+E11+E12+E13+E14+E15+E16+E17+E18+E19+E20+E21+E22+E23+E24+E25+E26+E27+E28+E29+E30+E31+E32+E33+E34+E35+E36+E37+E38+E39+E40+E41+E42+E43</f>
        <v>0</v>
      </c>
      <c r="F44" s="810">
        <f>F8+F9+F10+F11+F12+F13+F14+F15+F16+F17+F18+F19+F20+F21+F22+F23+F24+F25+F26+F27+F28+F29+F30+F31+F32+F33+F34+F35+F36+F37+F38+F39+F40+F41+F42+F43</f>
        <v>0</v>
      </c>
      <c r="G44" s="936">
        <f>G8+G9+G10+G11+G12+G13+G14+G15+G16+G17+G18+G19+G20+G21+G22+G23+G24+G25+G26+G27+G28+G29+G30+G31+G32+G33+G34+G35+G36+G37+G38+G39+G40+G41+G42+G43</f>
        <v>0</v>
      </c>
      <c r="H44" s="811"/>
    </row>
    <row r="45" spans="1:8" x14ac:dyDescent="0.25">
      <c r="B45" s="812"/>
      <c r="C45" s="812"/>
      <c r="D45" s="812"/>
      <c r="E45" s="812"/>
      <c r="F45" s="812"/>
      <c r="G45" s="812"/>
      <c r="H45" s="943"/>
    </row>
    <row r="46" spans="1:8" ht="80.25" customHeight="1" x14ac:dyDescent="0.25">
      <c r="B46" s="1383"/>
      <c r="C46" s="1383"/>
      <c r="D46" s="1383"/>
      <c r="E46" s="1383"/>
      <c r="F46" s="812"/>
      <c r="G46" s="812"/>
    </row>
    <row r="47" spans="1:8" x14ac:dyDescent="0.25">
      <c r="B47" s="812"/>
      <c r="C47" s="812"/>
      <c r="D47" s="812"/>
      <c r="E47" s="812"/>
      <c r="F47" s="812"/>
      <c r="G47" s="812"/>
    </row>
    <row r="48" spans="1:8" x14ac:dyDescent="0.25">
      <c r="B48" s="812"/>
      <c r="C48" s="812"/>
      <c r="D48" s="812"/>
      <c r="E48" s="812"/>
      <c r="F48" s="812"/>
      <c r="G48" s="812"/>
    </row>
    <row r="49" spans="2:7" x14ac:dyDescent="0.25">
      <c r="B49" s="812"/>
      <c r="C49" s="812"/>
      <c r="D49" s="812"/>
      <c r="E49" s="812"/>
      <c r="F49" s="812"/>
      <c r="G49" s="812"/>
    </row>
    <row r="50" spans="2:7" x14ac:dyDescent="0.25">
      <c r="B50" s="812"/>
      <c r="C50" s="812"/>
      <c r="D50" s="812"/>
      <c r="E50" s="812"/>
      <c r="F50" s="812"/>
      <c r="G50" s="812"/>
    </row>
    <row r="51" spans="2:7" x14ac:dyDescent="0.25">
      <c r="B51" s="812"/>
      <c r="C51" s="812"/>
      <c r="D51" s="812"/>
      <c r="E51" s="812"/>
      <c r="F51" s="812"/>
      <c r="G51" s="812"/>
    </row>
    <row r="52" spans="2:7" x14ac:dyDescent="0.25">
      <c r="B52" s="812"/>
      <c r="C52" s="812"/>
      <c r="D52" s="812"/>
      <c r="E52" s="812"/>
      <c r="F52" s="812"/>
      <c r="G52" s="812"/>
    </row>
    <row r="53" spans="2:7" x14ac:dyDescent="0.25">
      <c r="B53" s="812"/>
      <c r="C53" s="812"/>
      <c r="D53" s="812"/>
      <c r="E53" s="812"/>
      <c r="F53" s="812"/>
      <c r="G53" s="812"/>
    </row>
    <row r="54" spans="2:7" x14ac:dyDescent="0.25">
      <c r="B54" s="812"/>
      <c r="C54" s="812"/>
      <c r="D54" s="812"/>
      <c r="E54" s="812"/>
      <c r="F54" s="812"/>
      <c r="G54" s="812"/>
    </row>
    <row r="55" spans="2:7" x14ac:dyDescent="0.25">
      <c r="B55" s="812"/>
      <c r="C55" s="812"/>
      <c r="D55" s="812"/>
      <c r="E55" s="812"/>
      <c r="F55" s="812"/>
      <c r="G55" s="812"/>
    </row>
    <row r="56" spans="2:7" x14ac:dyDescent="0.25">
      <c r="B56" s="812"/>
      <c r="C56" s="812"/>
      <c r="D56" s="812"/>
      <c r="E56" s="812"/>
      <c r="F56" s="812"/>
      <c r="G56" s="812"/>
    </row>
  </sheetData>
  <mergeCells count="3">
    <mergeCell ref="A4:G4"/>
    <mergeCell ref="B5:G5"/>
    <mergeCell ref="B46:E46"/>
  </mergeCells>
  <pageMargins left="0.70078740157480324" right="0.70078740157480324" top="0.75196850393700776" bottom="0.75196850393700776" header="0.3" footer="0.3"/>
  <pageSetup paperSize="9" scale="42" orientation="landscape" useFirstPageNumber="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H90"/>
  <sheetViews>
    <sheetView zoomScale="87" zoomScaleNormal="87" workbookViewId="0">
      <pane xSplit="2" ySplit="10" topLeftCell="Z11" activePane="bottomRight" state="frozen"/>
      <selection activeCell="S12" sqref="S12"/>
      <selection pane="topRight"/>
      <selection pane="bottomLeft"/>
      <selection pane="bottomRight" activeCell="AW11" sqref="AW11"/>
    </sheetView>
  </sheetViews>
  <sheetFormatPr defaultRowHeight="15" x14ac:dyDescent="0.25"/>
  <cols>
    <col min="1" max="1" width="28" style="52" customWidth="1"/>
    <col min="2" max="2" width="43" style="52" customWidth="1"/>
    <col min="3" max="3" width="9.7109375" style="52" hidden="1" customWidth="1"/>
    <col min="4" max="4" width="6.85546875" style="52" hidden="1" customWidth="1"/>
    <col min="5" max="5" width="5.5703125" style="52" hidden="1" customWidth="1"/>
    <col min="6" max="6" width="5" style="52" hidden="1" customWidth="1"/>
    <col min="7" max="7" width="6.28515625" style="52" hidden="1" customWidth="1"/>
    <col min="8" max="8" width="6.85546875" style="52" hidden="1" customWidth="1"/>
    <col min="9" max="9" width="4.42578125" style="52" hidden="1" customWidth="1"/>
    <col min="10" max="10" width="5.42578125" style="52" hidden="1" customWidth="1"/>
    <col min="11" max="13" width="6.42578125" style="52" hidden="1" customWidth="1"/>
    <col min="14" max="14" width="5.140625" style="52" hidden="1" customWidth="1"/>
    <col min="15" max="15" width="5.7109375" style="52" hidden="1" customWidth="1"/>
    <col min="16" max="21" width="5.42578125" style="52" hidden="1" customWidth="1"/>
    <col min="22" max="22" width="6.85546875" style="52" hidden="1" customWidth="1"/>
    <col min="23" max="23" width="5.85546875" style="52" hidden="1" customWidth="1"/>
    <col min="24" max="24" width="6.85546875" style="52" hidden="1" customWidth="1"/>
    <col min="25" max="25" width="6.7109375" style="52" hidden="1" customWidth="1"/>
    <col min="26" max="26" width="11" style="52" hidden="1" customWidth="1"/>
    <col min="27" max="27" width="4.42578125" style="52" hidden="1" customWidth="1"/>
    <col min="28" max="28" width="8.28515625" style="52" hidden="1" customWidth="1"/>
    <col min="29" max="29" width="4.5703125" style="52" hidden="1" customWidth="1"/>
    <col min="30" max="30" width="8.28515625" style="52" hidden="1" customWidth="1"/>
    <col min="31" max="31" width="4.42578125" style="52" hidden="1" customWidth="1"/>
    <col min="32" max="32" width="8.28515625" style="52" hidden="1" customWidth="1"/>
    <col min="33" max="33" width="4.42578125" style="52" hidden="1" customWidth="1"/>
    <col min="34" max="34" width="7.42578125" style="52" hidden="1" customWidth="1"/>
    <col min="35" max="35" width="4.42578125" style="52" hidden="1" customWidth="1"/>
    <col min="36" max="36" width="7.42578125" style="52" hidden="1" customWidth="1"/>
    <col min="37" max="37" width="4.42578125" style="52" hidden="1" customWidth="1"/>
    <col min="38" max="38" width="7.42578125" style="52" hidden="1" customWidth="1"/>
    <col min="39" max="39" width="4.42578125" style="52" hidden="1" customWidth="1"/>
    <col min="40" max="40" width="7.42578125" style="52" hidden="1" customWidth="1"/>
    <col min="41" max="41" width="4.42578125" style="52" hidden="1" customWidth="1"/>
    <col min="42" max="42" width="7.42578125" style="52" hidden="1" customWidth="1"/>
    <col min="43" max="43" width="4.5703125" style="52" hidden="1" customWidth="1"/>
    <col min="44" max="44" width="7.42578125" style="52" hidden="1" customWidth="1"/>
    <col min="45" max="45" width="4.5703125" style="52" hidden="1" customWidth="1"/>
    <col min="46" max="46" width="7.42578125" style="52" hidden="1" customWidth="1"/>
    <col min="47" max="47" width="4.42578125" style="52" hidden="1" customWidth="1"/>
    <col min="48" max="48" width="9.5703125" style="52" hidden="1" customWidth="1"/>
    <col min="49" max="49" width="9.5703125" style="52" customWidth="1"/>
    <col min="50" max="50" width="4.42578125" style="52" bestFit="1" customWidth="1"/>
    <col min="51" max="51" width="9.5703125" style="52" customWidth="1"/>
    <col min="52" max="52" width="4.5703125" style="52" bestFit="1" customWidth="1"/>
    <col min="53" max="53" width="9.5703125" style="52" customWidth="1"/>
    <col min="54" max="54" width="4.42578125" style="52" bestFit="1" customWidth="1"/>
    <col min="55" max="55" width="9.5703125" style="52" customWidth="1"/>
    <col min="56" max="56" width="4.42578125" style="52" bestFit="1" customWidth="1"/>
    <col min="57" max="57" width="9.5703125" style="52" customWidth="1"/>
    <col min="58" max="58" width="4.42578125" style="52" bestFit="1" customWidth="1"/>
    <col min="59" max="59" width="9.5703125" style="52" customWidth="1"/>
    <col min="60" max="60" width="4.42578125" style="52" bestFit="1" customWidth="1"/>
    <col min="61" max="61" width="7.42578125" style="52" bestFit="1" customWidth="1"/>
    <col min="62" max="62" width="4.42578125" style="52" bestFit="1" customWidth="1"/>
    <col min="63" max="63" width="9.5703125" style="52" customWidth="1"/>
    <col min="64" max="64" width="4.42578125" style="52" bestFit="1" customWidth="1"/>
    <col min="65" max="65" width="9.5703125" style="52" customWidth="1"/>
    <col min="66" max="66" width="4.5703125" style="52" bestFit="1" customWidth="1"/>
    <col min="67" max="67" width="9.5703125" style="52" customWidth="1"/>
    <col min="68" max="68" width="4.42578125" style="52" bestFit="1" customWidth="1"/>
    <col min="69" max="69" width="9.5703125" style="52" customWidth="1"/>
    <col min="70" max="70" width="4.42578125" style="52" bestFit="1" customWidth="1"/>
    <col min="71" max="71" width="9.5703125" style="52" customWidth="1"/>
    <col min="72" max="72" width="6.85546875" style="52" customWidth="1"/>
    <col min="73" max="73" width="4.85546875" style="52" bestFit="1" customWidth="1"/>
    <col min="74" max="74" width="7" style="52" bestFit="1" customWidth="1"/>
    <col min="75" max="75" width="4.85546875" style="52" bestFit="1" customWidth="1"/>
    <col min="76" max="76" width="7.140625" style="52" bestFit="1" customWidth="1"/>
    <col min="77" max="77" width="4.42578125" style="52" bestFit="1" customWidth="1"/>
    <col min="78" max="78" width="4.85546875" style="52" customWidth="1"/>
    <col min="79" max="79" width="6.7109375" style="52" customWidth="1"/>
    <col min="80" max="80" width="3.5703125" style="52" bestFit="1" customWidth="1"/>
    <col min="81" max="81" width="4.42578125" style="52" bestFit="1" customWidth="1"/>
    <col min="82" max="82" width="3.5703125" style="52" bestFit="1" customWidth="1"/>
    <col min="83" max="83" width="4.42578125" style="52" bestFit="1" customWidth="1"/>
    <col min="84" max="84" width="3.5703125" style="52" bestFit="1" customWidth="1"/>
    <col min="85" max="85" width="4.42578125" style="52" bestFit="1" customWidth="1"/>
    <col min="86" max="86" width="3.5703125" style="52" bestFit="1" customWidth="1"/>
    <col min="87" max="87" width="4.42578125" style="52" bestFit="1" customWidth="1"/>
    <col min="88" max="88" width="3.5703125" style="52" bestFit="1" customWidth="1"/>
    <col min="89" max="89" width="4.42578125" style="52" bestFit="1" customWidth="1"/>
    <col min="90" max="90" width="3.5703125" style="52" bestFit="1" customWidth="1"/>
    <col min="91" max="91" width="4.42578125" style="52" bestFit="1" customWidth="1"/>
    <col min="92" max="92" width="7.140625" style="52" customWidth="1"/>
    <col min="93" max="93" width="4.85546875" style="52" bestFit="1" customWidth="1"/>
    <col min="94" max="94" width="8.28515625" style="52" customWidth="1"/>
    <col min="95" max="95" width="22.42578125" style="52" customWidth="1"/>
    <col min="96" max="96" width="24.28515625" style="52" customWidth="1"/>
    <col min="97" max="97" width="26.140625" style="52" customWidth="1"/>
    <col min="98" max="98" width="16.85546875" style="52" customWidth="1"/>
    <col min="99" max="100" width="23.5703125" style="52" customWidth="1"/>
    <col min="101" max="101" width="23.85546875" style="52" customWidth="1"/>
    <col min="102" max="103" width="23.5703125" style="52" customWidth="1"/>
    <col min="104" max="105" width="23.140625" style="52" customWidth="1"/>
    <col min="106" max="106" width="22.5703125" style="52" customWidth="1"/>
    <col min="107" max="107" width="56.28515625" style="52" customWidth="1"/>
    <col min="108" max="16384" width="9.140625" style="52"/>
  </cols>
  <sheetData>
    <row r="1" spans="1:131" ht="37.5" customHeight="1" x14ac:dyDescent="0.25">
      <c r="A1" s="1214" t="s">
        <v>1158</v>
      </c>
      <c r="B1" s="1214"/>
      <c r="C1" s="1214"/>
      <c r="D1" s="1214"/>
      <c r="E1" s="1214"/>
      <c r="F1" s="1214"/>
      <c r="G1" s="1214"/>
      <c r="H1" s="1214"/>
      <c r="I1" s="1214"/>
      <c r="J1" s="1214"/>
      <c r="K1" s="1214"/>
      <c r="L1" s="1214"/>
      <c r="M1" s="1214"/>
      <c r="N1" s="1214"/>
      <c r="O1" s="1214"/>
      <c r="P1" s="1214"/>
      <c r="Q1" s="1214"/>
      <c r="R1" s="1214"/>
      <c r="S1" s="1214"/>
      <c r="T1" s="1214"/>
      <c r="U1" s="1214"/>
      <c r="V1" s="1214"/>
      <c r="W1" s="1214"/>
      <c r="X1" s="1214"/>
      <c r="Y1" s="1214"/>
      <c r="Z1" s="1214"/>
      <c r="AA1" s="1214"/>
      <c r="AB1" s="1214"/>
      <c r="AC1" s="1214"/>
      <c r="AD1" s="1214"/>
      <c r="AE1" s="1214"/>
      <c r="AF1" s="1214"/>
      <c r="AG1" s="1214"/>
      <c r="AH1" s="1214"/>
      <c r="AI1" s="1214"/>
      <c r="AJ1" s="1214"/>
      <c r="AK1" s="1214"/>
      <c r="AL1" s="1214"/>
      <c r="AM1" s="1214"/>
      <c r="AN1" s="1214"/>
      <c r="AO1" s="1214"/>
      <c r="AP1" s="1214"/>
      <c r="AQ1" s="1214"/>
      <c r="AR1" s="1214"/>
      <c r="AS1" s="1214"/>
      <c r="AT1" s="1214"/>
      <c r="AU1" s="1214"/>
      <c r="AV1" s="1214"/>
      <c r="AW1" s="1214"/>
      <c r="AX1" s="1214"/>
      <c r="AY1" s="1214"/>
      <c r="AZ1" s="1214"/>
      <c r="BA1" s="1214"/>
      <c r="BB1" s="1214"/>
      <c r="BC1" s="1214"/>
      <c r="BD1" s="1214"/>
      <c r="BE1" s="1214"/>
      <c r="BF1" s="1214"/>
      <c r="BG1" s="1214"/>
      <c r="BH1" s="1214"/>
      <c r="BI1" s="1214"/>
      <c r="BJ1" s="1214"/>
      <c r="BK1" s="1214"/>
      <c r="BL1" s="1214"/>
      <c r="BM1" s="1214"/>
      <c r="BN1" s="1214"/>
      <c r="BO1" s="1214"/>
      <c r="BP1" s="1214"/>
      <c r="BQ1" s="1214"/>
      <c r="BR1" s="1214"/>
      <c r="BS1" s="1214"/>
      <c r="BT1" s="1214"/>
      <c r="BU1" s="1214"/>
      <c r="BV1" s="1214"/>
      <c r="BW1" s="1214"/>
      <c r="BX1" s="1214"/>
      <c r="BY1" s="1214"/>
      <c r="BZ1" s="1214"/>
      <c r="CA1" s="1214"/>
      <c r="CB1" s="1214"/>
      <c r="CC1" s="1214"/>
      <c r="CD1" s="1214"/>
      <c r="CE1" s="1214"/>
      <c r="CF1" s="1214"/>
      <c r="CG1" s="1214"/>
      <c r="CH1" s="1214"/>
      <c r="CI1" s="1214"/>
      <c r="CJ1" s="1214"/>
      <c r="CK1" s="1214"/>
      <c r="CL1" s="1214"/>
      <c r="CM1" s="1214"/>
      <c r="CN1" s="1214"/>
      <c r="CO1" s="1214"/>
      <c r="CP1" s="1214"/>
    </row>
    <row r="2" spans="1:131" ht="27" customHeight="1" x14ac:dyDescent="0.25">
      <c r="A2" s="1218" t="s">
        <v>138</v>
      </c>
      <c r="B2" s="1215" t="s">
        <v>371</v>
      </c>
      <c r="C2" s="1204" t="s">
        <v>139</v>
      </c>
      <c r="D2" s="1205"/>
      <c r="E2" s="1205"/>
      <c r="F2" s="1205"/>
      <c r="G2" s="1205"/>
      <c r="H2" s="1205"/>
      <c r="I2" s="1205"/>
      <c r="J2" s="1205"/>
      <c r="K2" s="1205"/>
      <c r="L2" s="1205"/>
      <c r="M2" s="1205"/>
      <c r="N2" s="1205"/>
      <c r="O2" s="1205"/>
      <c r="P2" s="1205"/>
      <c r="Q2" s="1205"/>
      <c r="R2" s="1205"/>
      <c r="S2" s="1205"/>
      <c r="T2" s="1205"/>
      <c r="U2" s="1205"/>
      <c r="V2" s="1205"/>
      <c r="W2" s="1205"/>
      <c r="X2" s="1205"/>
      <c r="Y2" s="1205"/>
      <c r="Z2" s="1204" t="s">
        <v>140</v>
      </c>
      <c r="AA2" s="1205"/>
      <c r="AB2" s="1205"/>
      <c r="AC2" s="1205"/>
      <c r="AD2" s="1205"/>
      <c r="AE2" s="1205"/>
      <c r="AF2" s="1205"/>
      <c r="AG2" s="1205"/>
      <c r="AH2" s="1205"/>
      <c r="AI2" s="1205"/>
      <c r="AJ2" s="1205"/>
      <c r="AK2" s="1205"/>
      <c r="AL2" s="1205"/>
      <c r="AM2" s="1205"/>
      <c r="AN2" s="1205"/>
      <c r="AO2" s="1205"/>
      <c r="AP2" s="1205"/>
      <c r="AQ2" s="1205"/>
      <c r="AR2" s="1205"/>
      <c r="AS2" s="1205"/>
      <c r="AT2" s="1205"/>
      <c r="AU2" s="1205"/>
      <c r="AV2" s="1205"/>
      <c r="AW2" s="1204" t="s">
        <v>1170</v>
      </c>
      <c r="AX2" s="1205"/>
      <c r="AY2" s="1205"/>
      <c r="AZ2" s="1205"/>
      <c r="BA2" s="1205"/>
      <c r="BB2" s="1205"/>
      <c r="BC2" s="1205"/>
      <c r="BD2" s="1205"/>
      <c r="BE2" s="1205"/>
      <c r="BF2" s="1205"/>
      <c r="BG2" s="1205"/>
      <c r="BH2" s="1205"/>
      <c r="BI2" s="1205"/>
      <c r="BJ2" s="1205"/>
      <c r="BK2" s="1205"/>
      <c r="BL2" s="1205"/>
      <c r="BM2" s="1205"/>
      <c r="BN2" s="1205"/>
      <c r="BO2" s="1205"/>
      <c r="BP2" s="1205"/>
      <c r="BQ2" s="1205"/>
      <c r="BR2" s="1205"/>
      <c r="BS2" s="1205"/>
      <c r="BT2" s="1204" t="s">
        <v>141</v>
      </c>
      <c r="BU2" s="1205"/>
      <c r="BV2" s="1205"/>
      <c r="BW2" s="1205"/>
      <c r="BX2" s="1205"/>
      <c r="BY2" s="1205"/>
      <c r="BZ2" s="1205"/>
      <c r="CA2" s="1205"/>
      <c r="CB2" s="1205"/>
      <c r="CC2" s="1205"/>
      <c r="CD2" s="1205"/>
      <c r="CE2" s="1205"/>
      <c r="CF2" s="1205"/>
      <c r="CG2" s="1205"/>
      <c r="CH2" s="1205"/>
      <c r="CI2" s="1205"/>
      <c r="CJ2" s="1205"/>
      <c r="CK2" s="1205"/>
      <c r="CL2" s="1205"/>
      <c r="CM2" s="1205"/>
      <c r="CN2" s="1205"/>
      <c r="CO2" s="1205"/>
      <c r="CP2" s="1205"/>
      <c r="CQ2" s="53" t="s">
        <v>142</v>
      </c>
    </row>
    <row r="3" spans="1:131" ht="16.5" customHeight="1" x14ac:dyDescent="0.3">
      <c r="A3" s="1219"/>
      <c r="B3" s="1216"/>
      <c r="C3" s="1206"/>
      <c r="D3" s="1207"/>
      <c r="E3" s="1207"/>
      <c r="F3" s="1207"/>
      <c r="G3" s="1207"/>
      <c r="H3" s="1207"/>
      <c r="I3" s="1207"/>
      <c r="J3" s="1207"/>
      <c r="K3" s="1207"/>
      <c r="L3" s="1207"/>
      <c r="M3" s="1207"/>
      <c r="N3" s="1207"/>
      <c r="O3" s="1207"/>
      <c r="P3" s="1207"/>
      <c r="Q3" s="1207"/>
      <c r="R3" s="1207"/>
      <c r="S3" s="1207"/>
      <c r="T3" s="1207"/>
      <c r="U3" s="1207"/>
      <c r="V3" s="1207"/>
      <c r="W3" s="1207"/>
      <c r="X3" s="1207"/>
      <c r="Y3" s="1207"/>
      <c r="Z3" s="1206"/>
      <c r="AA3" s="1207"/>
      <c r="AB3" s="1207"/>
      <c r="AC3" s="1207"/>
      <c r="AD3" s="1207"/>
      <c r="AE3" s="1207"/>
      <c r="AF3" s="1207"/>
      <c r="AG3" s="1207"/>
      <c r="AH3" s="1207"/>
      <c r="AI3" s="1207"/>
      <c r="AJ3" s="1207"/>
      <c r="AK3" s="1207"/>
      <c r="AL3" s="1207"/>
      <c r="AM3" s="1207"/>
      <c r="AN3" s="1207"/>
      <c r="AO3" s="1207"/>
      <c r="AP3" s="1207"/>
      <c r="AQ3" s="1207"/>
      <c r="AR3" s="1207"/>
      <c r="AS3" s="1207"/>
      <c r="AT3" s="1207"/>
      <c r="AU3" s="1207"/>
      <c r="AV3" s="1207"/>
      <c r="AW3" s="1206"/>
      <c r="AX3" s="1207"/>
      <c r="AY3" s="1207"/>
      <c r="AZ3" s="1207"/>
      <c r="BA3" s="1207"/>
      <c r="BB3" s="1207"/>
      <c r="BC3" s="1207"/>
      <c r="BD3" s="1207"/>
      <c r="BE3" s="1207"/>
      <c r="BF3" s="1207"/>
      <c r="BG3" s="1207"/>
      <c r="BH3" s="1207"/>
      <c r="BI3" s="1207"/>
      <c r="BJ3" s="1207"/>
      <c r="BK3" s="1207"/>
      <c r="BL3" s="1207"/>
      <c r="BM3" s="1207"/>
      <c r="BN3" s="1207"/>
      <c r="BO3" s="1207"/>
      <c r="BP3" s="1207"/>
      <c r="BQ3" s="1207"/>
      <c r="BR3" s="1207"/>
      <c r="BS3" s="1207"/>
      <c r="BT3" s="1206"/>
      <c r="BU3" s="1207"/>
      <c r="BV3" s="1207"/>
      <c r="BW3" s="1207"/>
      <c r="BX3" s="1207"/>
      <c r="BY3" s="1207"/>
      <c r="BZ3" s="1207"/>
      <c r="CA3" s="1207"/>
      <c r="CB3" s="1207"/>
      <c r="CC3" s="1207"/>
      <c r="CD3" s="1207"/>
      <c r="CE3" s="1207"/>
      <c r="CF3" s="1207"/>
      <c r="CG3" s="1207"/>
      <c r="CH3" s="1207"/>
      <c r="CI3" s="1207"/>
      <c r="CJ3" s="1207"/>
      <c r="CK3" s="1207"/>
      <c r="CL3" s="1207"/>
      <c r="CM3" s="1207"/>
      <c r="CN3" s="1207"/>
      <c r="CO3" s="1207"/>
      <c r="CP3" s="1207"/>
      <c r="CQ3" s="54"/>
      <c r="CR3" s="54"/>
      <c r="CS3" s="54"/>
      <c r="CT3" s="54"/>
      <c r="CU3" s="54"/>
      <c r="CV3" s="54"/>
      <c r="CW3" s="54"/>
      <c r="CX3" s="54"/>
      <c r="CY3" s="54"/>
      <c r="CZ3" s="54"/>
      <c r="DA3" s="54"/>
      <c r="DB3" s="54"/>
      <c r="DC3" s="55" t="s">
        <v>143</v>
      </c>
    </row>
    <row r="4" spans="1:131" ht="37.5" customHeight="1" x14ac:dyDescent="0.25">
      <c r="A4" s="1219"/>
      <c r="B4" s="1216"/>
      <c r="C4" s="1208" t="s">
        <v>144</v>
      </c>
      <c r="D4" s="1209"/>
      <c r="E4" s="1209"/>
      <c r="F4" s="1209"/>
      <c r="G4" s="1209"/>
      <c r="H4" s="1209"/>
      <c r="I4" s="1209"/>
      <c r="J4" s="1210" t="s">
        <v>1161</v>
      </c>
      <c r="K4" s="1211"/>
      <c r="L4" s="1211"/>
      <c r="M4" s="1211"/>
      <c r="N4" s="1211"/>
      <c r="O4" s="1211"/>
      <c r="P4" s="1211"/>
      <c r="Q4" s="1211"/>
      <c r="R4" s="1211"/>
      <c r="S4" s="1211"/>
      <c r="T4" s="1211"/>
      <c r="U4" s="1211"/>
      <c r="V4" s="1211"/>
      <c r="W4" s="1211"/>
      <c r="X4" s="1211"/>
      <c r="Y4" s="1211"/>
      <c r="Z4" s="1208" t="s">
        <v>144</v>
      </c>
      <c r="AA4" s="1209"/>
      <c r="AB4" s="1209"/>
      <c r="AC4" s="1209"/>
      <c r="AD4" s="1209"/>
      <c r="AE4" s="1209"/>
      <c r="AF4" s="1209"/>
      <c r="AG4" s="1210" t="s">
        <v>1166</v>
      </c>
      <c r="AH4" s="1211"/>
      <c r="AI4" s="1211"/>
      <c r="AJ4" s="1211"/>
      <c r="AK4" s="1211"/>
      <c r="AL4" s="1211"/>
      <c r="AM4" s="1211"/>
      <c r="AN4" s="1211"/>
      <c r="AO4" s="1211"/>
      <c r="AP4" s="1211"/>
      <c r="AQ4" s="1211"/>
      <c r="AR4" s="1211"/>
      <c r="AS4" s="1211"/>
      <c r="AT4" s="1211"/>
      <c r="AU4" s="1211"/>
      <c r="AV4" s="1211"/>
      <c r="AW4" s="1208" t="s">
        <v>144</v>
      </c>
      <c r="AX4" s="1209"/>
      <c r="AY4" s="1209"/>
      <c r="AZ4" s="1209"/>
      <c r="BA4" s="1209"/>
      <c r="BB4" s="1209"/>
      <c r="BC4" s="1209"/>
      <c r="BD4" s="1210" t="s">
        <v>1172</v>
      </c>
      <c r="BE4" s="1211"/>
      <c r="BF4" s="1211"/>
      <c r="BG4" s="1211"/>
      <c r="BH4" s="1211"/>
      <c r="BI4" s="1211"/>
      <c r="BJ4" s="1211"/>
      <c r="BK4" s="1211"/>
      <c r="BL4" s="1211"/>
      <c r="BM4" s="1211"/>
      <c r="BN4" s="1211"/>
      <c r="BO4" s="1211"/>
      <c r="BP4" s="1211"/>
      <c r="BQ4" s="1211"/>
      <c r="BR4" s="1211"/>
      <c r="BS4" s="1211"/>
      <c r="BT4" s="1208" t="s">
        <v>144</v>
      </c>
      <c r="BU4" s="1209"/>
      <c r="BV4" s="1209"/>
      <c r="BW4" s="1209"/>
      <c r="BX4" s="1209"/>
      <c r="BY4" s="1209"/>
      <c r="BZ4" s="1209"/>
      <c r="CA4" s="1210" t="s">
        <v>145</v>
      </c>
      <c r="CB4" s="1211"/>
      <c r="CC4" s="1211"/>
      <c r="CD4" s="1211"/>
      <c r="CE4" s="1211"/>
      <c r="CF4" s="1211"/>
      <c r="CG4" s="1211"/>
      <c r="CH4" s="1211"/>
      <c r="CI4" s="1211"/>
      <c r="CJ4" s="1211"/>
      <c r="CK4" s="1211"/>
      <c r="CL4" s="1211"/>
      <c r="CM4" s="1211"/>
      <c r="CN4" s="1211"/>
      <c r="CO4" s="1211"/>
      <c r="CP4" s="1211"/>
      <c r="CQ4" s="1201" t="s">
        <v>1171</v>
      </c>
      <c r="CR4" s="1201"/>
      <c r="CS4" s="1201"/>
      <c r="CT4" s="1201"/>
      <c r="CU4" s="1201"/>
      <c r="CV4" s="1201"/>
      <c r="CW4" s="1201"/>
      <c r="CX4" s="1201"/>
      <c r="CY4" s="1201"/>
      <c r="CZ4" s="1201"/>
      <c r="DA4" s="1201"/>
      <c r="DB4" s="1201"/>
      <c r="DC4" s="1201"/>
    </row>
    <row r="5" spans="1:131" ht="15" customHeight="1" x14ac:dyDescent="0.25">
      <c r="A5" s="1219"/>
      <c r="B5" s="1216"/>
      <c r="C5" s="1202" t="s">
        <v>146</v>
      </c>
      <c r="D5" s="1177" t="s">
        <v>147</v>
      </c>
      <c r="E5" s="1178"/>
      <c r="F5" s="1177" t="s">
        <v>148</v>
      </c>
      <c r="G5" s="1178"/>
      <c r="H5" s="1177" t="s">
        <v>149</v>
      </c>
      <c r="I5" s="1178"/>
      <c r="J5" s="1183" t="s">
        <v>150</v>
      </c>
      <c r="K5" s="1184"/>
      <c r="L5" s="1183" t="s">
        <v>1164</v>
      </c>
      <c r="M5" s="1184"/>
      <c r="N5" s="1189" t="s">
        <v>151</v>
      </c>
      <c r="O5" s="1190"/>
      <c r="P5" s="1183" t="s">
        <v>152</v>
      </c>
      <c r="Q5" s="1184"/>
      <c r="R5" s="1183" t="s">
        <v>1162</v>
      </c>
      <c r="S5" s="1184"/>
      <c r="T5" s="1183" t="s">
        <v>1163</v>
      </c>
      <c r="U5" s="1184"/>
      <c r="V5" s="1169" t="s">
        <v>1165</v>
      </c>
      <c r="W5" s="1170"/>
      <c r="X5" s="1183" t="s">
        <v>1159</v>
      </c>
      <c r="Y5" s="1184"/>
      <c r="Z5" s="1202" t="s">
        <v>146</v>
      </c>
      <c r="AA5" s="1177" t="s">
        <v>147</v>
      </c>
      <c r="AB5" s="1178"/>
      <c r="AC5" s="1177" t="s">
        <v>148</v>
      </c>
      <c r="AD5" s="1178"/>
      <c r="AE5" s="1177" t="s">
        <v>149</v>
      </c>
      <c r="AF5" s="1178"/>
      <c r="AG5" s="1183" t="s">
        <v>150</v>
      </c>
      <c r="AH5" s="1184"/>
      <c r="AI5" s="1183" t="s">
        <v>1164</v>
      </c>
      <c r="AJ5" s="1184"/>
      <c r="AK5" s="1189" t="s">
        <v>151</v>
      </c>
      <c r="AL5" s="1190"/>
      <c r="AM5" s="1183" t="s">
        <v>152</v>
      </c>
      <c r="AN5" s="1184"/>
      <c r="AO5" s="1169" t="s">
        <v>1162</v>
      </c>
      <c r="AP5" s="1170"/>
      <c r="AQ5" s="1169" t="s">
        <v>1163</v>
      </c>
      <c r="AR5" s="1170"/>
      <c r="AS5" s="1169" t="s">
        <v>1169</v>
      </c>
      <c r="AT5" s="1170"/>
      <c r="AU5" s="1195" t="s">
        <v>1160</v>
      </c>
      <c r="AV5" s="1196"/>
      <c r="AW5" s="1202" t="s">
        <v>146</v>
      </c>
      <c r="AX5" s="1177" t="s">
        <v>147</v>
      </c>
      <c r="AY5" s="1178"/>
      <c r="AZ5" s="1177" t="s">
        <v>148</v>
      </c>
      <c r="BA5" s="1178"/>
      <c r="BB5" s="1177" t="s">
        <v>149</v>
      </c>
      <c r="BC5" s="1178"/>
      <c r="BD5" s="1183" t="s">
        <v>150</v>
      </c>
      <c r="BE5" s="1184"/>
      <c r="BF5" s="1183" t="s">
        <v>1164</v>
      </c>
      <c r="BG5" s="1184"/>
      <c r="BH5" s="1189" t="s">
        <v>151</v>
      </c>
      <c r="BI5" s="1190"/>
      <c r="BJ5" s="1183" t="s">
        <v>152</v>
      </c>
      <c r="BK5" s="1184"/>
      <c r="BL5" s="1169" t="s">
        <v>1162</v>
      </c>
      <c r="BM5" s="1170"/>
      <c r="BN5" s="1169" t="s">
        <v>1163</v>
      </c>
      <c r="BO5" s="1170"/>
      <c r="BP5" s="1169" t="s">
        <v>1169</v>
      </c>
      <c r="BQ5" s="1170"/>
      <c r="BR5" s="1195" t="s">
        <v>1160</v>
      </c>
      <c r="BS5" s="1196"/>
      <c r="BT5" s="1202" t="s">
        <v>146</v>
      </c>
      <c r="BU5" s="1177" t="s">
        <v>147</v>
      </c>
      <c r="BV5" s="1178"/>
      <c r="BW5" s="1177" t="s">
        <v>148</v>
      </c>
      <c r="BX5" s="1178"/>
      <c r="BY5" s="1177" t="s">
        <v>149</v>
      </c>
      <c r="BZ5" s="1178"/>
      <c r="CA5" s="1183" t="s">
        <v>150</v>
      </c>
      <c r="CB5" s="1184"/>
      <c r="CC5" s="1183" t="s">
        <v>1167</v>
      </c>
      <c r="CD5" s="1184"/>
      <c r="CE5" s="1189" t="s">
        <v>151</v>
      </c>
      <c r="CF5" s="1190"/>
      <c r="CG5" s="1183" t="s">
        <v>152</v>
      </c>
      <c r="CH5" s="1184"/>
      <c r="CI5" s="1183" t="s">
        <v>1168</v>
      </c>
      <c r="CJ5" s="1184"/>
      <c r="CK5" s="1169" t="s">
        <v>1163</v>
      </c>
      <c r="CL5" s="1170"/>
      <c r="CM5" s="1169" t="s">
        <v>1165</v>
      </c>
      <c r="CN5" s="1170"/>
      <c r="CO5" s="1195" t="s">
        <v>1160</v>
      </c>
      <c r="CP5" s="1196"/>
      <c r="CQ5" s="1164" t="s">
        <v>1182</v>
      </c>
      <c r="CR5" s="1164" t="s">
        <v>1183</v>
      </c>
      <c r="CS5" s="1164" t="s">
        <v>1173</v>
      </c>
      <c r="CT5" s="1164" t="s">
        <v>153</v>
      </c>
      <c r="CU5" s="1164" t="s">
        <v>1174</v>
      </c>
      <c r="CV5" s="1164" t="s">
        <v>1181</v>
      </c>
      <c r="CW5" s="1164" t="s">
        <v>1180</v>
      </c>
      <c r="CX5" s="1164" t="s">
        <v>1179</v>
      </c>
      <c r="CY5" s="1164" t="s">
        <v>1178</v>
      </c>
      <c r="CZ5" s="1164" t="s">
        <v>1175</v>
      </c>
      <c r="DA5" s="1164" t="s">
        <v>1176</v>
      </c>
      <c r="DB5" s="1164" t="s">
        <v>1177</v>
      </c>
      <c r="DC5" s="1165" t="s">
        <v>64</v>
      </c>
      <c r="DD5" s="56"/>
      <c r="DE5" s="56"/>
      <c r="DF5" s="56"/>
      <c r="DG5" s="56"/>
      <c r="DH5" s="56"/>
      <c r="DI5" s="56"/>
      <c r="DJ5" s="56"/>
      <c r="DK5" s="56"/>
      <c r="DL5" s="56"/>
      <c r="DM5" s="56"/>
      <c r="DN5" s="56"/>
      <c r="DO5" s="56"/>
      <c r="DP5" s="56"/>
      <c r="DQ5" s="56"/>
      <c r="DR5" s="56"/>
      <c r="DS5" s="56"/>
    </row>
    <row r="6" spans="1:131" ht="15" customHeight="1" x14ac:dyDescent="0.25">
      <c r="A6" s="1219"/>
      <c r="B6" s="1216"/>
      <c r="C6" s="1203"/>
      <c r="D6" s="1179"/>
      <c r="E6" s="1180"/>
      <c r="F6" s="1179"/>
      <c r="G6" s="1180"/>
      <c r="H6" s="1179"/>
      <c r="I6" s="1180"/>
      <c r="J6" s="1185"/>
      <c r="K6" s="1186"/>
      <c r="L6" s="1185"/>
      <c r="M6" s="1186"/>
      <c r="N6" s="1191"/>
      <c r="O6" s="1192"/>
      <c r="P6" s="1185"/>
      <c r="Q6" s="1186"/>
      <c r="R6" s="1185"/>
      <c r="S6" s="1186"/>
      <c r="T6" s="1185"/>
      <c r="U6" s="1186"/>
      <c r="V6" s="1171"/>
      <c r="W6" s="1172"/>
      <c r="X6" s="1185"/>
      <c r="Y6" s="1186"/>
      <c r="Z6" s="1203"/>
      <c r="AA6" s="1179"/>
      <c r="AB6" s="1180"/>
      <c r="AC6" s="1179"/>
      <c r="AD6" s="1180"/>
      <c r="AE6" s="1179"/>
      <c r="AF6" s="1180"/>
      <c r="AG6" s="1185"/>
      <c r="AH6" s="1186"/>
      <c r="AI6" s="1185"/>
      <c r="AJ6" s="1186"/>
      <c r="AK6" s="1191"/>
      <c r="AL6" s="1192"/>
      <c r="AM6" s="1185"/>
      <c r="AN6" s="1186"/>
      <c r="AO6" s="1171"/>
      <c r="AP6" s="1172"/>
      <c r="AQ6" s="1171"/>
      <c r="AR6" s="1172"/>
      <c r="AS6" s="1171"/>
      <c r="AT6" s="1172"/>
      <c r="AU6" s="1197"/>
      <c r="AV6" s="1198"/>
      <c r="AW6" s="1203"/>
      <c r="AX6" s="1179"/>
      <c r="AY6" s="1180"/>
      <c r="AZ6" s="1179"/>
      <c r="BA6" s="1180"/>
      <c r="BB6" s="1179"/>
      <c r="BC6" s="1180"/>
      <c r="BD6" s="1185"/>
      <c r="BE6" s="1186"/>
      <c r="BF6" s="1185"/>
      <c r="BG6" s="1186"/>
      <c r="BH6" s="1191"/>
      <c r="BI6" s="1192"/>
      <c r="BJ6" s="1185"/>
      <c r="BK6" s="1186"/>
      <c r="BL6" s="1171"/>
      <c r="BM6" s="1172"/>
      <c r="BN6" s="1171"/>
      <c r="BO6" s="1172"/>
      <c r="BP6" s="1171"/>
      <c r="BQ6" s="1172"/>
      <c r="BR6" s="1197"/>
      <c r="BS6" s="1198"/>
      <c r="BT6" s="1203"/>
      <c r="BU6" s="1179"/>
      <c r="BV6" s="1180"/>
      <c r="BW6" s="1179"/>
      <c r="BX6" s="1180"/>
      <c r="BY6" s="1179"/>
      <c r="BZ6" s="1180"/>
      <c r="CA6" s="1185"/>
      <c r="CB6" s="1186"/>
      <c r="CC6" s="1185"/>
      <c r="CD6" s="1186"/>
      <c r="CE6" s="1191"/>
      <c r="CF6" s="1192"/>
      <c r="CG6" s="1185"/>
      <c r="CH6" s="1186"/>
      <c r="CI6" s="1185"/>
      <c r="CJ6" s="1186"/>
      <c r="CK6" s="1171"/>
      <c r="CL6" s="1172"/>
      <c r="CM6" s="1171"/>
      <c r="CN6" s="1172"/>
      <c r="CO6" s="1197"/>
      <c r="CP6" s="1198"/>
      <c r="CQ6" s="1164"/>
      <c r="CR6" s="1164"/>
      <c r="CS6" s="1164"/>
      <c r="CT6" s="1164"/>
      <c r="CU6" s="1164"/>
      <c r="CV6" s="1164"/>
      <c r="CW6" s="1164"/>
      <c r="CX6" s="1164"/>
      <c r="CY6" s="1164"/>
      <c r="CZ6" s="1164"/>
      <c r="DA6" s="1164"/>
      <c r="DB6" s="1164"/>
      <c r="DC6" s="1165"/>
      <c r="DD6" s="56"/>
      <c r="DE6" s="56"/>
      <c r="DF6" s="56"/>
      <c r="DG6" s="56"/>
      <c r="DH6" s="56"/>
      <c r="DI6" s="56"/>
      <c r="DJ6" s="56"/>
      <c r="DK6" s="56"/>
      <c r="DL6" s="56"/>
      <c r="DM6" s="56"/>
      <c r="DN6" s="56"/>
      <c r="DO6" s="56"/>
      <c r="DP6" s="56"/>
      <c r="DQ6" s="56"/>
      <c r="DR6" s="56"/>
      <c r="DS6" s="56"/>
    </row>
    <row r="7" spans="1:131" ht="44.25" customHeight="1" x14ac:dyDescent="0.25">
      <c r="A7" s="1219"/>
      <c r="B7" s="1216"/>
      <c r="C7" s="1203"/>
      <c r="D7" s="1179"/>
      <c r="E7" s="1180"/>
      <c r="F7" s="1179"/>
      <c r="G7" s="1180"/>
      <c r="H7" s="1179"/>
      <c r="I7" s="1180"/>
      <c r="J7" s="1185"/>
      <c r="K7" s="1186"/>
      <c r="L7" s="1185"/>
      <c r="M7" s="1186"/>
      <c r="N7" s="1191"/>
      <c r="O7" s="1192"/>
      <c r="P7" s="1185"/>
      <c r="Q7" s="1186"/>
      <c r="R7" s="1185"/>
      <c r="S7" s="1186"/>
      <c r="T7" s="1185"/>
      <c r="U7" s="1186"/>
      <c r="V7" s="1171"/>
      <c r="W7" s="1172"/>
      <c r="X7" s="1185"/>
      <c r="Y7" s="1186"/>
      <c r="Z7" s="1203"/>
      <c r="AA7" s="1179"/>
      <c r="AB7" s="1180"/>
      <c r="AC7" s="1179"/>
      <c r="AD7" s="1180"/>
      <c r="AE7" s="1179"/>
      <c r="AF7" s="1180"/>
      <c r="AG7" s="1185"/>
      <c r="AH7" s="1186"/>
      <c r="AI7" s="1185"/>
      <c r="AJ7" s="1186"/>
      <c r="AK7" s="1191"/>
      <c r="AL7" s="1192"/>
      <c r="AM7" s="1185"/>
      <c r="AN7" s="1186"/>
      <c r="AO7" s="1171"/>
      <c r="AP7" s="1172"/>
      <c r="AQ7" s="1171"/>
      <c r="AR7" s="1172"/>
      <c r="AS7" s="1171"/>
      <c r="AT7" s="1172"/>
      <c r="AU7" s="1197"/>
      <c r="AV7" s="1198"/>
      <c r="AW7" s="1203"/>
      <c r="AX7" s="1179"/>
      <c r="AY7" s="1180"/>
      <c r="AZ7" s="1179"/>
      <c r="BA7" s="1180"/>
      <c r="BB7" s="1179"/>
      <c r="BC7" s="1180"/>
      <c r="BD7" s="1185"/>
      <c r="BE7" s="1186"/>
      <c r="BF7" s="1185"/>
      <c r="BG7" s="1186"/>
      <c r="BH7" s="1191"/>
      <c r="BI7" s="1192"/>
      <c r="BJ7" s="1185"/>
      <c r="BK7" s="1186"/>
      <c r="BL7" s="1171"/>
      <c r="BM7" s="1172"/>
      <c r="BN7" s="1171"/>
      <c r="BO7" s="1172"/>
      <c r="BP7" s="1171"/>
      <c r="BQ7" s="1172"/>
      <c r="BR7" s="1197"/>
      <c r="BS7" s="1198"/>
      <c r="BT7" s="1203"/>
      <c r="BU7" s="1179"/>
      <c r="BV7" s="1180"/>
      <c r="BW7" s="1179"/>
      <c r="BX7" s="1180"/>
      <c r="BY7" s="1179"/>
      <c r="BZ7" s="1180"/>
      <c r="CA7" s="1185"/>
      <c r="CB7" s="1186"/>
      <c r="CC7" s="1185"/>
      <c r="CD7" s="1186"/>
      <c r="CE7" s="1191"/>
      <c r="CF7" s="1192"/>
      <c r="CG7" s="1185"/>
      <c r="CH7" s="1186"/>
      <c r="CI7" s="1185"/>
      <c r="CJ7" s="1186"/>
      <c r="CK7" s="1171"/>
      <c r="CL7" s="1172"/>
      <c r="CM7" s="1171"/>
      <c r="CN7" s="1172"/>
      <c r="CO7" s="1197"/>
      <c r="CP7" s="1198"/>
      <c r="CQ7" s="1164"/>
      <c r="CR7" s="1164"/>
      <c r="CS7" s="1164"/>
      <c r="CT7" s="1164"/>
      <c r="CU7" s="1164"/>
      <c r="CV7" s="1164"/>
      <c r="CW7" s="1164"/>
      <c r="CX7" s="1164"/>
      <c r="CY7" s="1164"/>
      <c r="CZ7" s="1164"/>
      <c r="DA7" s="1164"/>
      <c r="DB7" s="1164"/>
      <c r="DC7" s="1165"/>
      <c r="DD7" s="56"/>
      <c r="DE7" s="56"/>
      <c r="DF7" s="56"/>
      <c r="DG7" s="56"/>
      <c r="DH7" s="56"/>
      <c r="DI7" s="56"/>
      <c r="DJ7" s="56"/>
      <c r="DK7" s="56"/>
      <c r="DL7" s="56"/>
      <c r="DM7" s="56"/>
      <c r="DN7" s="56"/>
      <c r="DO7" s="56"/>
      <c r="DP7" s="56"/>
      <c r="DQ7" s="56"/>
      <c r="DR7" s="56"/>
      <c r="DS7" s="56"/>
    </row>
    <row r="8" spans="1:131" ht="10.5" customHeight="1" x14ac:dyDescent="0.25">
      <c r="A8" s="1219"/>
      <c r="B8" s="1216"/>
      <c r="C8" s="1203"/>
      <c r="D8" s="1179"/>
      <c r="E8" s="1180"/>
      <c r="F8" s="1179"/>
      <c r="G8" s="1180"/>
      <c r="H8" s="1179"/>
      <c r="I8" s="1180"/>
      <c r="J8" s="1185"/>
      <c r="K8" s="1186"/>
      <c r="L8" s="1185"/>
      <c r="M8" s="1186"/>
      <c r="N8" s="1191"/>
      <c r="O8" s="1192"/>
      <c r="P8" s="1185"/>
      <c r="Q8" s="1186"/>
      <c r="R8" s="1055"/>
      <c r="S8" s="1055"/>
      <c r="T8" s="1055"/>
      <c r="U8" s="1055"/>
      <c r="V8" s="1171"/>
      <c r="W8" s="1172"/>
      <c r="X8" s="1185"/>
      <c r="Y8" s="1186"/>
      <c r="Z8" s="1203"/>
      <c r="AA8" s="1179"/>
      <c r="AB8" s="1180"/>
      <c r="AC8" s="1179"/>
      <c r="AD8" s="1180"/>
      <c r="AE8" s="1179"/>
      <c r="AF8" s="1180"/>
      <c r="AG8" s="1185"/>
      <c r="AH8" s="1186"/>
      <c r="AI8" s="1185"/>
      <c r="AJ8" s="1186"/>
      <c r="AK8" s="1191"/>
      <c r="AL8" s="1192"/>
      <c r="AM8" s="1185"/>
      <c r="AN8" s="1186"/>
      <c r="AO8" s="1171"/>
      <c r="AP8" s="1172"/>
      <c r="AQ8" s="1171"/>
      <c r="AR8" s="1172"/>
      <c r="AS8" s="1171"/>
      <c r="AT8" s="1172"/>
      <c r="AU8" s="1197"/>
      <c r="AV8" s="1198"/>
      <c r="AW8" s="1203"/>
      <c r="AX8" s="1179"/>
      <c r="AY8" s="1180"/>
      <c r="AZ8" s="1179"/>
      <c r="BA8" s="1180"/>
      <c r="BB8" s="1179"/>
      <c r="BC8" s="1180"/>
      <c r="BD8" s="1185"/>
      <c r="BE8" s="1186"/>
      <c r="BF8" s="1185"/>
      <c r="BG8" s="1186"/>
      <c r="BH8" s="1191"/>
      <c r="BI8" s="1192"/>
      <c r="BJ8" s="1185"/>
      <c r="BK8" s="1186"/>
      <c r="BL8" s="1171"/>
      <c r="BM8" s="1172"/>
      <c r="BN8" s="1171"/>
      <c r="BO8" s="1172"/>
      <c r="BP8" s="1171"/>
      <c r="BQ8" s="1172"/>
      <c r="BR8" s="1197"/>
      <c r="BS8" s="1198"/>
      <c r="BT8" s="1203"/>
      <c r="BU8" s="1179"/>
      <c r="BV8" s="1180"/>
      <c r="BW8" s="1179"/>
      <c r="BX8" s="1180"/>
      <c r="BY8" s="1179"/>
      <c r="BZ8" s="1180"/>
      <c r="CA8" s="1185"/>
      <c r="CB8" s="1186"/>
      <c r="CC8" s="1185"/>
      <c r="CD8" s="1186"/>
      <c r="CE8" s="1191"/>
      <c r="CF8" s="1192"/>
      <c r="CG8" s="1185"/>
      <c r="CH8" s="1186"/>
      <c r="CI8" s="1185"/>
      <c r="CJ8" s="1186"/>
      <c r="CK8" s="1171"/>
      <c r="CL8" s="1172"/>
      <c r="CM8" s="1171"/>
      <c r="CN8" s="1172"/>
      <c r="CO8" s="1197"/>
      <c r="CP8" s="1198"/>
      <c r="CQ8" s="1164"/>
      <c r="CR8" s="1164"/>
      <c r="CS8" s="1164"/>
      <c r="CT8" s="1164"/>
      <c r="CU8" s="1164"/>
      <c r="CV8" s="1164"/>
      <c r="CW8" s="1164"/>
      <c r="CX8" s="1164"/>
      <c r="CY8" s="1164"/>
      <c r="CZ8" s="1164"/>
      <c r="DA8" s="1164"/>
      <c r="DB8" s="1164"/>
      <c r="DC8" s="1165"/>
      <c r="DD8" s="56"/>
      <c r="DE8" s="56"/>
      <c r="DF8" s="56"/>
      <c r="DG8" s="56"/>
      <c r="DH8" s="56"/>
      <c r="DI8" s="56"/>
      <c r="DJ8" s="56"/>
      <c r="DK8" s="56"/>
      <c r="DL8" s="56"/>
      <c r="DM8" s="56"/>
      <c r="DN8" s="56"/>
      <c r="DO8" s="56"/>
      <c r="DP8" s="56"/>
      <c r="DQ8" s="56"/>
      <c r="DR8" s="56"/>
      <c r="DS8" s="56"/>
    </row>
    <row r="9" spans="1:131" ht="33" customHeight="1" x14ac:dyDescent="0.25">
      <c r="A9" s="1219"/>
      <c r="B9" s="1216"/>
      <c r="C9" s="1203"/>
      <c r="D9" s="1181"/>
      <c r="E9" s="1182"/>
      <c r="F9" s="1181"/>
      <c r="G9" s="1182"/>
      <c r="H9" s="1181"/>
      <c r="I9" s="1182"/>
      <c r="J9" s="1187"/>
      <c r="K9" s="1188"/>
      <c r="L9" s="1187"/>
      <c r="M9" s="1188"/>
      <c r="N9" s="1193"/>
      <c r="O9" s="1194"/>
      <c r="P9" s="1187"/>
      <c r="Q9" s="1188"/>
      <c r="R9" s="1054"/>
      <c r="S9" s="1054"/>
      <c r="T9" s="1054"/>
      <c r="U9" s="1054"/>
      <c r="V9" s="1173"/>
      <c r="W9" s="1174"/>
      <c r="X9" s="1187"/>
      <c r="Y9" s="1188"/>
      <c r="Z9" s="1203"/>
      <c r="AA9" s="1181"/>
      <c r="AB9" s="1182"/>
      <c r="AC9" s="1181"/>
      <c r="AD9" s="1182"/>
      <c r="AE9" s="1181"/>
      <c r="AF9" s="1182"/>
      <c r="AG9" s="1187"/>
      <c r="AH9" s="1188"/>
      <c r="AI9" s="1187"/>
      <c r="AJ9" s="1188"/>
      <c r="AK9" s="1193"/>
      <c r="AL9" s="1194"/>
      <c r="AM9" s="1187"/>
      <c r="AN9" s="1188"/>
      <c r="AO9" s="1173"/>
      <c r="AP9" s="1174"/>
      <c r="AQ9" s="1173"/>
      <c r="AR9" s="1174"/>
      <c r="AS9" s="1173"/>
      <c r="AT9" s="1174"/>
      <c r="AU9" s="1199"/>
      <c r="AV9" s="1200"/>
      <c r="AW9" s="1203"/>
      <c r="AX9" s="1181"/>
      <c r="AY9" s="1182"/>
      <c r="AZ9" s="1181"/>
      <c r="BA9" s="1182"/>
      <c r="BB9" s="1181"/>
      <c r="BC9" s="1182"/>
      <c r="BD9" s="1187"/>
      <c r="BE9" s="1188"/>
      <c r="BF9" s="1187"/>
      <c r="BG9" s="1188"/>
      <c r="BH9" s="1193"/>
      <c r="BI9" s="1194"/>
      <c r="BJ9" s="1187"/>
      <c r="BK9" s="1188"/>
      <c r="BL9" s="1173"/>
      <c r="BM9" s="1174"/>
      <c r="BN9" s="1173"/>
      <c r="BO9" s="1174"/>
      <c r="BP9" s="1173"/>
      <c r="BQ9" s="1174"/>
      <c r="BR9" s="1199"/>
      <c r="BS9" s="1200"/>
      <c r="BT9" s="1203"/>
      <c r="BU9" s="1181"/>
      <c r="BV9" s="1182"/>
      <c r="BW9" s="1181"/>
      <c r="BX9" s="1182"/>
      <c r="BY9" s="1181"/>
      <c r="BZ9" s="1182"/>
      <c r="CA9" s="1187"/>
      <c r="CB9" s="1188"/>
      <c r="CC9" s="1187"/>
      <c r="CD9" s="1188"/>
      <c r="CE9" s="1193"/>
      <c r="CF9" s="1194"/>
      <c r="CG9" s="1187"/>
      <c r="CH9" s="1188"/>
      <c r="CI9" s="1187"/>
      <c r="CJ9" s="1188"/>
      <c r="CK9" s="1173"/>
      <c r="CL9" s="1174"/>
      <c r="CM9" s="1173"/>
      <c r="CN9" s="1174"/>
      <c r="CO9" s="1199"/>
      <c r="CP9" s="1200"/>
      <c r="CQ9" s="1164"/>
      <c r="CR9" s="1164"/>
      <c r="CS9" s="1164"/>
      <c r="CT9" s="1164"/>
      <c r="CU9" s="1164"/>
      <c r="CV9" s="1164"/>
      <c r="CW9" s="1164"/>
      <c r="CX9" s="1164"/>
      <c r="CY9" s="1164"/>
      <c r="CZ9" s="1164"/>
      <c r="DA9" s="1164"/>
      <c r="DB9" s="1164"/>
      <c r="DC9" s="1165"/>
      <c r="DD9" s="56"/>
      <c r="DE9" s="56"/>
      <c r="DF9" s="56"/>
      <c r="DG9" s="56"/>
      <c r="DH9" s="56"/>
      <c r="DI9" s="56"/>
      <c r="DJ9" s="56"/>
      <c r="DK9" s="56"/>
      <c r="DL9" s="56"/>
      <c r="DM9" s="56"/>
      <c r="DN9" s="56"/>
      <c r="DO9" s="56"/>
      <c r="DP9" s="56"/>
      <c r="DQ9" s="56"/>
      <c r="DR9" s="56"/>
      <c r="DS9" s="56"/>
    </row>
    <row r="10" spans="1:131" ht="15.75" x14ac:dyDescent="0.25">
      <c r="A10" s="1220"/>
      <c r="B10" s="1217"/>
      <c r="C10" s="57" t="s">
        <v>154</v>
      </c>
      <c r="D10" s="58" t="s">
        <v>154</v>
      </c>
      <c r="E10" s="58" t="s">
        <v>155</v>
      </c>
      <c r="F10" s="58" t="s">
        <v>154</v>
      </c>
      <c r="G10" s="58" t="s">
        <v>155</v>
      </c>
      <c r="H10" s="58" t="s">
        <v>154</v>
      </c>
      <c r="I10" s="58" t="s">
        <v>155</v>
      </c>
      <c r="J10" s="59" t="s">
        <v>154</v>
      </c>
      <c r="K10" s="59" t="s">
        <v>155</v>
      </c>
      <c r="L10" s="59" t="s">
        <v>154</v>
      </c>
      <c r="M10" s="59" t="s">
        <v>155</v>
      </c>
      <c r="N10" s="59" t="s">
        <v>154</v>
      </c>
      <c r="O10" s="59" t="s">
        <v>155</v>
      </c>
      <c r="P10" s="59" t="s">
        <v>154</v>
      </c>
      <c r="Q10" s="59" t="s">
        <v>155</v>
      </c>
      <c r="R10" s="59" t="s">
        <v>154</v>
      </c>
      <c r="S10" s="59" t="s">
        <v>155</v>
      </c>
      <c r="T10" s="59" t="s">
        <v>154</v>
      </c>
      <c r="U10" s="59" t="s">
        <v>155</v>
      </c>
      <c r="V10" s="59" t="s">
        <v>154</v>
      </c>
      <c r="W10" s="59" t="s">
        <v>155</v>
      </c>
      <c r="X10" s="59" t="s">
        <v>154</v>
      </c>
      <c r="Y10" s="59" t="s">
        <v>155</v>
      </c>
      <c r="Z10" s="57" t="s">
        <v>154</v>
      </c>
      <c r="AA10" s="58" t="s">
        <v>154</v>
      </c>
      <c r="AB10" s="58" t="s">
        <v>155</v>
      </c>
      <c r="AC10" s="58" t="s">
        <v>154</v>
      </c>
      <c r="AD10" s="58" t="s">
        <v>155</v>
      </c>
      <c r="AE10" s="58" t="s">
        <v>154</v>
      </c>
      <c r="AF10" s="58" t="s">
        <v>155</v>
      </c>
      <c r="AG10" s="60" t="s">
        <v>154</v>
      </c>
      <c r="AH10" s="60" t="s">
        <v>155</v>
      </c>
      <c r="AI10" s="60" t="s">
        <v>154</v>
      </c>
      <c r="AJ10" s="60" t="s">
        <v>155</v>
      </c>
      <c r="AK10" s="60" t="s">
        <v>154</v>
      </c>
      <c r="AL10" s="59" t="s">
        <v>155</v>
      </c>
      <c r="AM10" s="59" t="s">
        <v>154</v>
      </c>
      <c r="AN10" s="59" t="s">
        <v>155</v>
      </c>
      <c r="AO10" s="59" t="s">
        <v>154</v>
      </c>
      <c r="AP10" s="59" t="s">
        <v>155</v>
      </c>
      <c r="AQ10" s="59" t="s">
        <v>154</v>
      </c>
      <c r="AR10" s="59" t="s">
        <v>155</v>
      </c>
      <c r="AS10" s="59" t="s">
        <v>154</v>
      </c>
      <c r="AT10" s="59" t="s">
        <v>155</v>
      </c>
      <c r="AU10" s="59" t="s">
        <v>154</v>
      </c>
      <c r="AV10" s="59" t="s">
        <v>155</v>
      </c>
      <c r="AW10" s="57" t="s">
        <v>154</v>
      </c>
      <c r="AX10" s="58" t="s">
        <v>154</v>
      </c>
      <c r="AY10" s="58" t="s">
        <v>155</v>
      </c>
      <c r="AZ10" s="58" t="s">
        <v>154</v>
      </c>
      <c r="BA10" s="58" t="s">
        <v>155</v>
      </c>
      <c r="BB10" s="58" t="s">
        <v>154</v>
      </c>
      <c r="BC10" s="58" t="s">
        <v>155</v>
      </c>
      <c r="BD10" s="60" t="s">
        <v>154</v>
      </c>
      <c r="BE10" s="60" t="s">
        <v>155</v>
      </c>
      <c r="BF10" s="60" t="s">
        <v>154</v>
      </c>
      <c r="BG10" s="60" t="s">
        <v>155</v>
      </c>
      <c r="BH10" s="60" t="s">
        <v>154</v>
      </c>
      <c r="BI10" s="59" t="s">
        <v>155</v>
      </c>
      <c r="BJ10" s="59" t="s">
        <v>154</v>
      </c>
      <c r="BK10" s="59" t="s">
        <v>155</v>
      </c>
      <c r="BL10" s="59" t="s">
        <v>154</v>
      </c>
      <c r="BM10" s="59" t="s">
        <v>155</v>
      </c>
      <c r="BN10" s="59" t="s">
        <v>154</v>
      </c>
      <c r="BO10" s="59" t="s">
        <v>155</v>
      </c>
      <c r="BP10" s="59" t="s">
        <v>154</v>
      </c>
      <c r="BQ10" s="59" t="s">
        <v>155</v>
      </c>
      <c r="BR10" s="59" t="s">
        <v>154</v>
      </c>
      <c r="BS10" s="59" t="s">
        <v>155</v>
      </c>
      <c r="BT10" s="57" t="s">
        <v>154</v>
      </c>
      <c r="BU10" s="58" t="s">
        <v>154</v>
      </c>
      <c r="BV10" s="58" t="s">
        <v>155</v>
      </c>
      <c r="BW10" s="58" t="s">
        <v>154</v>
      </c>
      <c r="BX10" s="58" t="s">
        <v>155</v>
      </c>
      <c r="BY10" s="58" t="s">
        <v>154</v>
      </c>
      <c r="BZ10" s="58" t="s">
        <v>155</v>
      </c>
      <c r="CA10" s="60" t="s">
        <v>154</v>
      </c>
      <c r="CB10" s="60" t="s">
        <v>155</v>
      </c>
      <c r="CC10" s="60" t="s">
        <v>154</v>
      </c>
      <c r="CD10" s="60" t="s">
        <v>155</v>
      </c>
      <c r="CE10" s="60" t="s">
        <v>154</v>
      </c>
      <c r="CF10" s="60" t="s">
        <v>155</v>
      </c>
      <c r="CG10" s="60" t="s">
        <v>154</v>
      </c>
      <c r="CH10" s="60" t="s">
        <v>155</v>
      </c>
      <c r="CI10" s="60" t="s">
        <v>154</v>
      </c>
      <c r="CJ10" s="60" t="s">
        <v>155</v>
      </c>
      <c r="CK10" s="60" t="s">
        <v>154</v>
      </c>
      <c r="CL10" s="60" t="s">
        <v>155</v>
      </c>
      <c r="CM10" s="60" t="s">
        <v>154</v>
      </c>
      <c r="CN10" s="60" t="s">
        <v>155</v>
      </c>
      <c r="CO10" s="60" t="s">
        <v>154</v>
      </c>
      <c r="CP10" s="61" t="s">
        <v>155</v>
      </c>
      <c r="CQ10" s="62"/>
      <c r="CR10" s="62"/>
      <c r="CS10" s="62"/>
      <c r="CT10" s="62"/>
      <c r="CU10" s="62"/>
      <c r="CV10" s="62"/>
      <c r="CW10" s="62"/>
      <c r="CX10" s="62"/>
      <c r="CY10" s="62"/>
      <c r="CZ10" s="62"/>
      <c r="DA10" s="62"/>
      <c r="DB10" s="62"/>
      <c r="DC10" s="63"/>
    </row>
    <row r="11" spans="1:131" ht="24" customHeight="1" x14ac:dyDescent="0.25">
      <c r="A11" s="839" t="s">
        <v>1148</v>
      </c>
      <c r="B11" s="1007" t="s">
        <v>28</v>
      </c>
      <c r="C11" s="64">
        <v>8</v>
      </c>
      <c r="D11" s="65">
        <v>0</v>
      </c>
      <c r="E11" s="66">
        <f>D11*100/C11</f>
        <v>0</v>
      </c>
      <c r="F11" s="65">
        <v>8</v>
      </c>
      <c r="G11" s="67">
        <f t="shared" ref="G11:G46" si="0">F11*100/C11</f>
        <v>100</v>
      </c>
      <c r="H11" s="65">
        <v>0</v>
      </c>
      <c r="I11" s="67">
        <f>H11*100/C11</f>
        <v>0</v>
      </c>
      <c r="J11" s="68">
        <v>0</v>
      </c>
      <c r="K11" s="69">
        <f>J11*100/F11</f>
        <v>0</v>
      </c>
      <c r="L11" s="68">
        <v>1</v>
      </c>
      <c r="M11" s="69">
        <f>L11*100/F11</f>
        <v>12.5</v>
      </c>
      <c r="N11" s="68">
        <v>0</v>
      </c>
      <c r="O11" s="69">
        <f t="shared" ref="O11:O46" si="1">N11*100/F11</f>
        <v>0</v>
      </c>
      <c r="P11" s="68">
        <f>O11*100/G11</f>
        <v>0</v>
      </c>
      <c r="Q11" s="69">
        <f t="shared" ref="Q11:Q46" si="2">P11*100/F11</f>
        <v>0</v>
      </c>
      <c r="R11" s="68">
        <v>1</v>
      </c>
      <c r="S11" s="69">
        <f>R11*100/F11</f>
        <v>12.5</v>
      </c>
      <c r="T11" s="70">
        <v>2</v>
      </c>
      <c r="U11" s="69">
        <f>T11*100/F11</f>
        <v>25</v>
      </c>
      <c r="V11" s="68">
        <v>3</v>
      </c>
      <c r="W11" s="69">
        <f t="shared" ref="W11:W46" si="3">V11*100/F11</f>
        <v>37.5</v>
      </c>
      <c r="X11" s="68">
        <v>0</v>
      </c>
      <c r="Y11" s="69">
        <f t="shared" ref="Y11:Y46" si="4">X11*100/F11</f>
        <v>0</v>
      </c>
      <c r="Z11" s="944">
        <v>13</v>
      </c>
      <c r="AA11" s="945">
        <v>0</v>
      </c>
      <c r="AB11" s="946">
        <f t="shared" ref="AB11:AB46" si="5">AA11*100/Z11</f>
        <v>0</v>
      </c>
      <c r="AC11" s="945">
        <v>13</v>
      </c>
      <c r="AD11" s="946">
        <f t="shared" ref="AD11:AD46" si="6">AC11*100/Z11</f>
        <v>100</v>
      </c>
      <c r="AE11" s="945">
        <v>0</v>
      </c>
      <c r="AF11" s="967">
        <f t="shared" ref="AF11:AF46" si="7">AE11*100/Z11</f>
        <v>0</v>
      </c>
      <c r="AG11" s="948">
        <v>1</v>
      </c>
      <c r="AH11" s="1067">
        <f>AG11*100/AC11</f>
        <v>7.6923076923076925</v>
      </c>
      <c r="AI11" s="1017">
        <v>0</v>
      </c>
      <c r="AJ11" s="951">
        <f>AI11*100/AC11</f>
        <v>0</v>
      </c>
      <c r="AK11" s="1069">
        <v>1</v>
      </c>
      <c r="AL11" s="949">
        <f>AK11*100/AC11</f>
        <v>7.6923076923076925</v>
      </c>
      <c r="AM11" s="950">
        <v>0</v>
      </c>
      <c r="AN11" s="951">
        <f>AM11*100/AC11</f>
        <v>0</v>
      </c>
      <c r="AO11" s="1017">
        <v>1</v>
      </c>
      <c r="AP11" s="951">
        <f>AO11*100/AC11</f>
        <v>7.6923076923076925</v>
      </c>
      <c r="AQ11" s="1017">
        <v>9</v>
      </c>
      <c r="AR11" s="951">
        <f>AQ11*100/AC11</f>
        <v>69.230769230769226</v>
      </c>
      <c r="AS11" s="950">
        <v>0</v>
      </c>
      <c r="AT11" s="951">
        <f t="shared" ref="AT11:AT46" si="8">AS11*100/AC11</f>
        <v>0</v>
      </c>
      <c r="AU11" s="950">
        <v>4</v>
      </c>
      <c r="AV11" s="951">
        <f t="shared" ref="AV11:AV46" si="9">AU11*100/AC11</f>
        <v>30.76923076923077</v>
      </c>
      <c r="AW11" s="944"/>
      <c r="AX11" s="945">
        <v>0</v>
      </c>
      <c r="AY11" s="946" t="e">
        <f t="shared" ref="AY11:AY46" si="10">AX11*100/AW11</f>
        <v>#DIV/0!</v>
      </c>
      <c r="AZ11" s="945"/>
      <c r="BA11" s="946" t="e">
        <f t="shared" ref="BA11" si="11">AZ11*100/AW11</f>
        <v>#DIV/0!</v>
      </c>
      <c r="BB11" s="945">
        <v>0</v>
      </c>
      <c r="BC11" s="967" t="e">
        <f t="shared" ref="BC11:BC12" si="12">BB11*100/AW11</f>
        <v>#DIV/0!</v>
      </c>
      <c r="BD11" s="948">
        <v>0</v>
      </c>
      <c r="BE11" s="1067" t="e">
        <f>BD11*100/AZ11</f>
        <v>#DIV/0!</v>
      </c>
      <c r="BF11" s="1017">
        <v>0</v>
      </c>
      <c r="BG11" s="951" t="e">
        <f>BF11*100/AZ11</f>
        <v>#DIV/0!</v>
      </c>
      <c r="BH11" s="1069">
        <v>0</v>
      </c>
      <c r="BI11" s="949" t="e">
        <f>BH11*100/AZ11</f>
        <v>#DIV/0!</v>
      </c>
      <c r="BJ11" s="950">
        <v>0</v>
      </c>
      <c r="BK11" s="951" t="e">
        <f>BJ11*100/AZ11</f>
        <v>#DIV/0!</v>
      </c>
      <c r="BL11" s="1017">
        <v>0</v>
      </c>
      <c r="BM11" s="951" t="e">
        <f>BL11*100/AZ11</f>
        <v>#DIV/0!</v>
      </c>
      <c r="BN11" s="1017">
        <v>0</v>
      </c>
      <c r="BO11" s="951" t="e">
        <f>BN11*100/AZ11</f>
        <v>#DIV/0!</v>
      </c>
      <c r="BP11" s="950">
        <v>0</v>
      </c>
      <c r="BQ11" s="951" t="e">
        <f t="shared" ref="BQ11:BQ46" si="13">BP11*100/AZ11</f>
        <v>#DIV/0!</v>
      </c>
      <c r="BR11" s="950">
        <v>0</v>
      </c>
      <c r="BS11" s="951" t="e">
        <f t="shared" ref="BS11:BS46" si="14">BR11*100/AZ11</f>
        <v>#DIV/0!</v>
      </c>
      <c r="BT11" s="64">
        <f t="shared" ref="BT11:BT45" si="15">Z11-C11</f>
        <v>5</v>
      </c>
      <c r="BU11" s="66">
        <f t="shared" ref="BU11:BU45" si="16">AA11-D11</f>
        <v>0</v>
      </c>
      <c r="BV11" s="66"/>
      <c r="BW11" s="66">
        <f t="shared" ref="BW11:BW45" si="17">AC11-F11</f>
        <v>5</v>
      </c>
      <c r="BX11" s="66"/>
      <c r="BY11" s="66">
        <f t="shared" ref="BY11:BY45" si="18">AE11-H11</f>
        <v>0</v>
      </c>
      <c r="BZ11" s="66"/>
      <c r="CA11" s="71">
        <f t="shared" ref="CA11:CA46" si="19">AG11-J11</f>
        <v>1</v>
      </c>
      <c r="CB11" s="69"/>
      <c r="CC11" s="70">
        <f>AI11-L11</f>
        <v>-1</v>
      </c>
      <c r="CD11" s="69"/>
      <c r="CE11" s="71">
        <f t="shared" ref="CE11:CE46" si="20">AK11-N11</f>
        <v>1</v>
      </c>
      <c r="CF11" s="69"/>
      <c r="CG11" s="71">
        <f t="shared" ref="CG11:CG46" si="21">AM11-P11</f>
        <v>0</v>
      </c>
      <c r="CH11" s="69"/>
      <c r="CI11" s="70">
        <f>AO11-R11</f>
        <v>0</v>
      </c>
      <c r="CJ11" s="69"/>
      <c r="CK11" s="71">
        <f t="shared" ref="CK11:CK46" si="22">AS11-V11</f>
        <v>-3</v>
      </c>
      <c r="CL11" s="69"/>
      <c r="CM11" s="70">
        <f>AS11-V11</f>
        <v>-3</v>
      </c>
      <c r="CN11" s="69"/>
      <c r="CO11" s="1058">
        <f t="shared" ref="CO11:CO46" si="23">AU11-X11</f>
        <v>4</v>
      </c>
      <c r="CP11" s="72"/>
      <c r="CQ11" s="74"/>
      <c r="CR11" s="75"/>
      <c r="CS11" s="75"/>
      <c r="CT11" s="76"/>
      <c r="CU11" s="77"/>
      <c r="CV11" s="77"/>
      <c r="CW11" s="77"/>
      <c r="CX11" s="77"/>
      <c r="CY11" s="77"/>
      <c r="CZ11" s="75"/>
      <c r="DA11" s="75"/>
      <c r="DB11" s="75"/>
      <c r="DC11" s="1117"/>
      <c r="DD11" s="78"/>
      <c r="DE11" s="78"/>
      <c r="DF11" s="78"/>
      <c r="DG11" s="78"/>
      <c r="DH11" s="78"/>
      <c r="DI11" s="78"/>
      <c r="DJ11" s="78"/>
      <c r="DK11" s="78"/>
      <c r="DL11" s="78"/>
      <c r="DM11" s="78"/>
      <c r="DN11" s="78"/>
      <c r="DO11" s="78"/>
      <c r="DP11" s="78"/>
      <c r="DQ11" s="78"/>
      <c r="DR11" s="78"/>
      <c r="DS11" s="78"/>
      <c r="DT11" s="78"/>
      <c r="DU11" s="78"/>
      <c r="DV11" s="78"/>
      <c r="DW11" s="78"/>
      <c r="DX11" s="78"/>
      <c r="DY11" s="78"/>
      <c r="DZ11" s="78"/>
      <c r="EA11" s="78"/>
    </row>
    <row r="12" spans="1:131" ht="15.75" x14ac:dyDescent="0.25">
      <c r="A12" s="839" t="s">
        <v>1149</v>
      </c>
      <c r="B12" s="1007" t="s">
        <v>29</v>
      </c>
      <c r="C12" s="64">
        <v>3</v>
      </c>
      <c r="D12" s="66">
        <v>0</v>
      </c>
      <c r="E12" s="66">
        <f t="shared" ref="E12:E36" si="24">D12*100/C12</f>
        <v>0</v>
      </c>
      <c r="F12" s="66">
        <v>3</v>
      </c>
      <c r="G12" s="67">
        <f t="shared" si="0"/>
        <v>100</v>
      </c>
      <c r="H12" s="66">
        <v>0</v>
      </c>
      <c r="I12" s="67">
        <f t="shared" ref="I12:I46" si="25">H12*100/C12</f>
        <v>0</v>
      </c>
      <c r="J12" s="71">
        <v>0</v>
      </c>
      <c r="K12" s="69">
        <f t="shared" ref="K12:K46" si="26">J12*100/F12</f>
        <v>0</v>
      </c>
      <c r="L12" s="71">
        <v>0</v>
      </c>
      <c r="M12" s="69">
        <f t="shared" ref="M12:M46" si="27">L12*100/F12</f>
        <v>0</v>
      </c>
      <c r="N12" s="71">
        <v>0</v>
      </c>
      <c r="O12" s="69">
        <f t="shared" si="1"/>
        <v>0</v>
      </c>
      <c r="P12" s="71">
        <v>0</v>
      </c>
      <c r="Q12" s="69">
        <f t="shared" si="2"/>
        <v>0</v>
      </c>
      <c r="R12" s="1061">
        <v>1</v>
      </c>
      <c r="S12" s="69">
        <f t="shared" ref="S12:S46" si="28">R12*100/F12</f>
        <v>33.333333333333336</v>
      </c>
      <c r="T12" s="70">
        <v>2</v>
      </c>
      <c r="U12" s="69">
        <f t="shared" ref="U12:U46" si="29">T12*100/F12</f>
        <v>66.666666666666671</v>
      </c>
      <c r="V12" s="1059">
        <v>0</v>
      </c>
      <c r="W12" s="69">
        <f t="shared" si="3"/>
        <v>0</v>
      </c>
      <c r="X12" s="71">
        <v>0</v>
      </c>
      <c r="Y12" s="69">
        <f t="shared" si="4"/>
        <v>0</v>
      </c>
      <c r="Z12" s="952">
        <v>3</v>
      </c>
      <c r="AA12" s="953">
        <v>0</v>
      </c>
      <c r="AB12" s="946">
        <f t="shared" si="5"/>
        <v>0</v>
      </c>
      <c r="AC12" s="953">
        <v>3</v>
      </c>
      <c r="AD12" s="953">
        <v>100</v>
      </c>
      <c r="AE12" s="953">
        <v>0</v>
      </c>
      <c r="AF12" s="967">
        <f t="shared" si="7"/>
        <v>0</v>
      </c>
      <c r="AG12" s="954">
        <v>0</v>
      </c>
      <c r="AH12" s="1067">
        <f t="shared" ref="AH12:AH45" si="30">AG12*100/AC12</f>
        <v>0</v>
      </c>
      <c r="AI12" s="1017">
        <v>0</v>
      </c>
      <c r="AJ12" s="951">
        <f t="shared" ref="AJ12:AJ46" si="31">AI12*100/AC12</f>
        <v>0</v>
      </c>
      <c r="AK12" s="954">
        <v>0</v>
      </c>
      <c r="AL12" s="949">
        <f t="shared" ref="AL12:AL46" si="32">AK12*100/AC12</f>
        <v>0</v>
      </c>
      <c r="AM12" s="954">
        <v>0</v>
      </c>
      <c r="AN12" s="951">
        <f t="shared" ref="AN12:AN46" si="33">AM12*100/AC12</f>
        <v>0</v>
      </c>
      <c r="AO12" s="1018">
        <v>0</v>
      </c>
      <c r="AP12" s="951">
        <f t="shared" ref="AP12:AP46" si="34">AO12*100/AC12</f>
        <v>0</v>
      </c>
      <c r="AQ12" s="1018">
        <v>3</v>
      </c>
      <c r="AR12" s="951">
        <f t="shared" ref="AR12:AR46" si="35">AQ12*100/AC12</f>
        <v>100</v>
      </c>
      <c r="AS12" s="954">
        <v>0</v>
      </c>
      <c r="AT12" s="951">
        <f t="shared" si="8"/>
        <v>0</v>
      </c>
      <c r="AU12" s="950">
        <v>0</v>
      </c>
      <c r="AV12" s="951">
        <f t="shared" si="9"/>
        <v>0</v>
      </c>
      <c r="AW12" s="952"/>
      <c r="AX12" s="953">
        <v>0</v>
      </c>
      <c r="AY12" s="946" t="e">
        <f t="shared" si="10"/>
        <v>#DIV/0!</v>
      </c>
      <c r="AZ12" s="953"/>
      <c r="BA12" s="953">
        <v>100</v>
      </c>
      <c r="BB12" s="953">
        <v>0</v>
      </c>
      <c r="BC12" s="967" t="e">
        <f t="shared" si="12"/>
        <v>#DIV/0!</v>
      </c>
      <c r="BD12" s="954">
        <v>0</v>
      </c>
      <c r="BE12" s="1067" t="e">
        <f t="shared" ref="BE12:BE20" si="36">BD12*100/AZ12</f>
        <v>#DIV/0!</v>
      </c>
      <c r="BF12" s="1017">
        <v>0</v>
      </c>
      <c r="BG12" s="951" t="e">
        <f t="shared" ref="BG12:BG46" si="37">BF12*100/AZ12</f>
        <v>#DIV/0!</v>
      </c>
      <c r="BH12" s="954">
        <v>0</v>
      </c>
      <c r="BI12" s="949" t="e">
        <f t="shared" ref="BI12:BI40" si="38">BH12*100/AZ12</f>
        <v>#DIV/0!</v>
      </c>
      <c r="BJ12" s="954">
        <v>0</v>
      </c>
      <c r="BK12" s="951" t="e">
        <f t="shared" ref="BK12:BK25" si="39">BJ12*100/AZ12</f>
        <v>#DIV/0!</v>
      </c>
      <c r="BL12" s="1018">
        <v>0</v>
      </c>
      <c r="BM12" s="951" t="e">
        <f t="shared" ref="BM12:BM21" si="40">BL12*100/AZ12</f>
        <v>#DIV/0!</v>
      </c>
      <c r="BN12" s="1018">
        <v>0</v>
      </c>
      <c r="BO12" s="951" t="e">
        <f t="shared" ref="BO12:BO16" si="41">BN12*100/AZ12</f>
        <v>#DIV/0!</v>
      </c>
      <c r="BP12" s="954">
        <v>0</v>
      </c>
      <c r="BQ12" s="951" t="e">
        <f t="shared" si="13"/>
        <v>#DIV/0!</v>
      </c>
      <c r="BR12" s="950">
        <v>0</v>
      </c>
      <c r="BS12" s="951" t="e">
        <f t="shared" si="14"/>
        <v>#DIV/0!</v>
      </c>
      <c r="BT12" s="64">
        <f t="shared" si="15"/>
        <v>0</v>
      </c>
      <c r="BU12" s="66">
        <f t="shared" si="16"/>
        <v>0</v>
      </c>
      <c r="BV12" s="79"/>
      <c r="BW12" s="66">
        <f t="shared" si="17"/>
        <v>0</v>
      </c>
      <c r="BX12" s="79"/>
      <c r="BY12" s="66">
        <f t="shared" si="18"/>
        <v>0</v>
      </c>
      <c r="BZ12" s="79"/>
      <c r="CA12" s="71">
        <f t="shared" si="19"/>
        <v>0</v>
      </c>
      <c r="CB12" s="1082"/>
      <c r="CC12" s="70">
        <f t="shared" ref="CC12:CC46" si="42">AI12-L12</f>
        <v>0</v>
      </c>
      <c r="CD12" s="1082"/>
      <c r="CE12" s="71">
        <f t="shared" si="20"/>
        <v>0</v>
      </c>
      <c r="CF12" s="1082"/>
      <c r="CG12" s="71">
        <f t="shared" si="21"/>
        <v>0</v>
      </c>
      <c r="CH12" s="1082"/>
      <c r="CI12" s="70">
        <f t="shared" ref="CI12:CI46" si="43">AO12-R12</f>
        <v>-1</v>
      </c>
      <c r="CJ12" s="1082"/>
      <c r="CK12" s="71">
        <f t="shared" si="22"/>
        <v>0</v>
      </c>
      <c r="CL12" s="1082"/>
      <c r="CM12" s="70">
        <f t="shared" ref="CM12:CM46" si="44">AS12-V12</f>
        <v>0</v>
      </c>
      <c r="CN12" s="1082"/>
      <c r="CO12" s="1058">
        <f t="shared" si="23"/>
        <v>0</v>
      </c>
      <c r="CP12" s="81"/>
      <c r="CQ12" s="82"/>
      <c r="CR12" s="82"/>
      <c r="CS12" s="82"/>
      <c r="CT12" s="82"/>
      <c r="CU12" s="82"/>
      <c r="CV12" s="82"/>
      <c r="CW12" s="82"/>
      <c r="CX12" s="82"/>
      <c r="CY12" s="82"/>
      <c r="CZ12" s="82"/>
      <c r="DA12" s="82"/>
      <c r="DB12" s="82"/>
      <c r="DC12" s="63"/>
      <c r="DD12" s="78"/>
      <c r="DE12" s="78"/>
      <c r="DF12" s="78"/>
      <c r="DG12" s="78"/>
      <c r="DH12" s="78"/>
      <c r="DI12" s="78"/>
      <c r="DJ12" s="78"/>
      <c r="DK12" s="78"/>
      <c r="DL12" s="78"/>
      <c r="DM12" s="78"/>
      <c r="DN12" s="78"/>
      <c r="DO12" s="78"/>
      <c r="DP12" s="78"/>
      <c r="DQ12" s="78"/>
      <c r="DR12" s="78"/>
      <c r="DS12" s="78"/>
      <c r="DT12" s="78"/>
      <c r="DU12" s="78"/>
      <c r="DV12" s="78"/>
      <c r="DW12" s="78"/>
      <c r="DX12" s="78"/>
      <c r="DY12" s="78"/>
      <c r="DZ12" s="78"/>
      <c r="EA12" s="78"/>
    </row>
    <row r="13" spans="1:131" ht="15.75" x14ac:dyDescent="0.25">
      <c r="A13" s="839" t="s">
        <v>1149</v>
      </c>
      <c r="B13" s="1007" t="s">
        <v>30</v>
      </c>
      <c r="C13" s="83">
        <v>0</v>
      </c>
      <c r="D13" s="84">
        <v>0</v>
      </c>
      <c r="E13" s="66" t="e">
        <f t="shared" si="24"/>
        <v>#DIV/0!</v>
      </c>
      <c r="F13" s="84">
        <v>0</v>
      </c>
      <c r="G13" s="67" t="e">
        <f t="shared" si="0"/>
        <v>#DIV/0!</v>
      </c>
      <c r="H13" s="84">
        <v>0</v>
      </c>
      <c r="I13" s="67" t="e">
        <f t="shared" si="25"/>
        <v>#DIV/0!</v>
      </c>
      <c r="J13" s="85">
        <v>0</v>
      </c>
      <c r="K13" s="69" t="e">
        <f t="shared" si="26"/>
        <v>#DIV/0!</v>
      </c>
      <c r="L13" s="85">
        <v>0</v>
      </c>
      <c r="M13" s="69" t="e">
        <f t="shared" si="27"/>
        <v>#DIV/0!</v>
      </c>
      <c r="N13" s="86">
        <v>0</v>
      </c>
      <c r="O13" s="69" t="e">
        <f t="shared" si="1"/>
        <v>#DIV/0!</v>
      </c>
      <c r="P13" s="86">
        <v>0</v>
      </c>
      <c r="Q13" s="69" t="e">
        <f t="shared" si="2"/>
        <v>#DIV/0!</v>
      </c>
      <c r="R13" s="70">
        <v>0</v>
      </c>
      <c r="S13" s="69" t="e">
        <f t="shared" si="28"/>
        <v>#DIV/0!</v>
      </c>
      <c r="T13" s="70">
        <v>0</v>
      </c>
      <c r="U13" s="69" t="e">
        <f t="shared" si="29"/>
        <v>#DIV/0!</v>
      </c>
      <c r="V13" s="86">
        <v>0</v>
      </c>
      <c r="W13" s="69" t="e">
        <f t="shared" si="3"/>
        <v>#DIV/0!</v>
      </c>
      <c r="X13" s="86">
        <v>0</v>
      </c>
      <c r="Y13" s="69" t="e">
        <f t="shared" si="4"/>
        <v>#DIV/0!</v>
      </c>
      <c r="Z13" s="952">
        <v>3</v>
      </c>
      <c r="AA13" s="953">
        <v>0</v>
      </c>
      <c r="AB13" s="946">
        <f t="shared" si="5"/>
        <v>0</v>
      </c>
      <c r="AC13" s="953">
        <v>3</v>
      </c>
      <c r="AD13" s="955">
        <v>100</v>
      </c>
      <c r="AE13" s="953">
        <v>0</v>
      </c>
      <c r="AF13" s="955">
        <v>0</v>
      </c>
      <c r="AG13" s="954">
        <v>0</v>
      </c>
      <c r="AH13" s="1067">
        <f t="shared" si="30"/>
        <v>0</v>
      </c>
      <c r="AI13" s="1017">
        <v>0</v>
      </c>
      <c r="AJ13" s="951">
        <f t="shared" si="31"/>
        <v>0</v>
      </c>
      <c r="AK13" s="954">
        <v>0</v>
      </c>
      <c r="AL13" s="949">
        <f t="shared" si="32"/>
        <v>0</v>
      </c>
      <c r="AM13" s="954">
        <v>0</v>
      </c>
      <c r="AN13" s="951">
        <f t="shared" si="33"/>
        <v>0</v>
      </c>
      <c r="AO13" s="1018">
        <v>2</v>
      </c>
      <c r="AP13" s="951">
        <f t="shared" si="34"/>
        <v>66.666666666666671</v>
      </c>
      <c r="AQ13" s="1018">
        <v>0</v>
      </c>
      <c r="AR13" s="951">
        <f t="shared" si="35"/>
        <v>0</v>
      </c>
      <c r="AS13" s="954">
        <v>1</v>
      </c>
      <c r="AT13" s="951">
        <f t="shared" si="8"/>
        <v>33.333333333333336</v>
      </c>
      <c r="AU13" s="950">
        <v>1</v>
      </c>
      <c r="AV13" s="951">
        <f t="shared" si="9"/>
        <v>33.333333333333336</v>
      </c>
      <c r="AW13" s="952"/>
      <c r="AX13" s="953">
        <v>0</v>
      </c>
      <c r="AY13" s="946" t="e">
        <f t="shared" si="10"/>
        <v>#DIV/0!</v>
      </c>
      <c r="AZ13" s="953"/>
      <c r="BA13" s="955">
        <v>100</v>
      </c>
      <c r="BB13" s="953">
        <v>0</v>
      </c>
      <c r="BC13" s="955">
        <v>0</v>
      </c>
      <c r="BD13" s="954">
        <v>0</v>
      </c>
      <c r="BE13" s="1067" t="e">
        <f t="shared" si="36"/>
        <v>#DIV/0!</v>
      </c>
      <c r="BF13" s="1017">
        <v>0</v>
      </c>
      <c r="BG13" s="951" t="e">
        <f t="shared" si="37"/>
        <v>#DIV/0!</v>
      </c>
      <c r="BH13" s="954">
        <v>0</v>
      </c>
      <c r="BI13" s="949" t="e">
        <f t="shared" si="38"/>
        <v>#DIV/0!</v>
      </c>
      <c r="BJ13" s="954">
        <v>0</v>
      </c>
      <c r="BK13" s="951" t="e">
        <f t="shared" si="39"/>
        <v>#DIV/0!</v>
      </c>
      <c r="BL13" s="1018">
        <v>0</v>
      </c>
      <c r="BM13" s="951" t="e">
        <f t="shared" si="40"/>
        <v>#DIV/0!</v>
      </c>
      <c r="BN13" s="1018">
        <v>0</v>
      </c>
      <c r="BO13" s="951" t="e">
        <f t="shared" si="41"/>
        <v>#DIV/0!</v>
      </c>
      <c r="BP13" s="954">
        <v>0</v>
      </c>
      <c r="BQ13" s="951" t="e">
        <f t="shared" si="13"/>
        <v>#DIV/0!</v>
      </c>
      <c r="BR13" s="950">
        <v>0</v>
      </c>
      <c r="BS13" s="951" t="e">
        <f t="shared" si="14"/>
        <v>#DIV/0!</v>
      </c>
      <c r="BT13" s="64">
        <f t="shared" si="15"/>
        <v>3</v>
      </c>
      <c r="BU13" s="66">
        <f t="shared" si="16"/>
        <v>0</v>
      </c>
      <c r="BV13" s="79"/>
      <c r="BW13" s="66">
        <f t="shared" si="17"/>
        <v>3</v>
      </c>
      <c r="BX13" s="87"/>
      <c r="BY13" s="66">
        <f t="shared" si="18"/>
        <v>0</v>
      </c>
      <c r="BZ13" s="79"/>
      <c r="CA13" s="71">
        <f t="shared" si="19"/>
        <v>0</v>
      </c>
      <c r="CB13" s="1082"/>
      <c r="CC13" s="70">
        <f t="shared" si="42"/>
        <v>0</v>
      </c>
      <c r="CD13" s="1082"/>
      <c r="CE13" s="71">
        <f t="shared" si="20"/>
        <v>0</v>
      </c>
      <c r="CF13" s="1082"/>
      <c r="CG13" s="71">
        <f t="shared" si="21"/>
        <v>0</v>
      </c>
      <c r="CH13" s="1082"/>
      <c r="CI13" s="70">
        <f t="shared" si="43"/>
        <v>2</v>
      </c>
      <c r="CJ13" s="1082"/>
      <c r="CK13" s="71">
        <f t="shared" si="22"/>
        <v>1</v>
      </c>
      <c r="CL13" s="1082"/>
      <c r="CM13" s="70">
        <f t="shared" si="44"/>
        <v>1</v>
      </c>
      <c r="CN13" s="1082"/>
      <c r="CO13" s="1058">
        <f t="shared" si="23"/>
        <v>1</v>
      </c>
      <c r="CP13" s="72"/>
      <c r="CQ13" s="82"/>
      <c r="CR13" s="82"/>
      <c r="CS13" s="82"/>
      <c r="CT13" s="82"/>
      <c r="CU13" s="82"/>
      <c r="CV13" s="82"/>
      <c r="CW13" s="82"/>
      <c r="CX13" s="82"/>
      <c r="CY13" s="82"/>
      <c r="CZ13" s="82"/>
      <c r="DA13" s="82"/>
      <c r="DB13" s="82"/>
      <c r="DC13" s="63"/>
      <c r="DD13" s="78"/>
      <c r="DE13" s="78"/>
      <c r="DF13" s="78"/>
      <c r="DG13" s="78"/>
      <c r="DH13" s="78"/>
      <c r="DI13" s="78"/>
      <c r="DJ13" s="78"/>
      <c r="DK13" s="78"/>
      <c r="DL13" s="78"/>
      <c r="DM13" s="78"/>
      <c r="DN13" s="78"/>
      <c r="DO13" s="78"/>
      <c r="DP13" s="78"/>
      <c r="DQ13" s="78"/>
      <c r="DR13" s="78"/>
      <c r="DS13" s="78"/>
      <c r="DT13" s="78"/>
      <c r="DU13" s="78"/>
      <c r="DV13" s="78"/>
      <c r="DW13" s="78"/>
      <c r="DX13" s="78"/>
      <c r="DY13" s="78"/>
      <c r="DZ13" s="78"/>
      <c r="EA13" s="78"/>
    </row>
    <row r="14" spans="1:131" s="1031" customFormat="1" ht="15.75" x14ac:dyDescent="0.25">
      <c r="A14" s="1019" t="s">
        <v>1149</v>
      </c>
      <c r="B14" s="1020"/>
      <c r="C14" s="1021">
        <f>C12+C13</f>
        <v>3</v>
      </c>
      <c r="D14" s="1021">
        <f>D12+D13</f>
        <v>0</v>
      </c>
      <c r="E14" s="66">
        <f t="shared" si="24"/>
        <v>0</v>
      </c>
      <c r="F14" s="1021">
        <f>F12+F13</f>
        <v>3</v>
      </c>
      <c r="G14" s="67">
        <f t="shared" si="0"/>
        <v>100</v>
      </c>
      <c r="H14" s="1021">
        <f>H12+H13</f>
        <v>0</v>
      </c>
      <c r="I14" s="67">
        <f t="shared" si="25"/>
        <v>0</v>
      </c>
      <c r="J14" s="1021">
        <f>J12+J13</f>
        <v>0</v>
      </c>
      <c r="K14" s="69">
        <f t="shared" si="26"/>
        <v>0</v>
      </c>
      <c r="L14" s="1021">
        <f>L12+L13</f>
        <v>0</v>
      </c>
      <c r="M14" s="69">
        <f t="shared" si="27"/>
        <v>0</v>
      </c>
      <c r="N14" s="1021">
        <f>N12+N13</f>
        <v>0</v>
      </c>
      <c r="O14" s="69">
        <f t="shared" si="1"/>
        <v>0</v>
      </c>
      <c r="P14" s="1021">
        <f>P12+P13</f>
        <v>0</v>
      </c>
      <c r="Q14" s="69">
        <f t="shared" si="2"/>
        <v>0</v>
      </c>
      <c r="R14" s="1021">
        <f>R12+R13</f>
        <v>1</v>
      </c>
      <c r="S14" s="69">
        <f t="shared" si="28"/>
        <v>33.333333333333336</v>
      </c>
      <c r="T14" s="1021">
        <f>T12+T13</f>
        <v>2</v>
      </c>
      <c r="U14" s="69">
        <f t="shared" si="29"/>
        <v>66.666666666666671</v>
      </c>
      <c r="V14" s="1021">
        <f>V12+V13</f>
        <v>0</v>
      </c>
      <c r="W14" s="69">
        <f t="shared" si="3"/>
        <v>0</v>
      </c>
      <c r="X14" s="1021">
        <f>X12+X13</f>
        <v>0</v>
      </c>
      <c r="Y14" s="69">
        <f t="shared" si="4"/>
        <v>0</v>
      </c>
      <c r="Z14" s="1021">
        <f>Z12+Z13</f>
        <v>6</v>
      </c>
      <c r="AA14" s="1021">
        <f>AA12+AA13</f>
        <v>0</v>
      </c>
      <c r="AB14" s="946">
        <f t="shared" si="5"/>
        <v>0</v>
      </c>
      <c r="AC14" s="1021">
        <f>AC12+AC13</f>
        <v>6</v>
      </c>
      <c r="AD14" s="955">
        <v>100</v>
      </c>
      <c r="AE14" s="1021">
        <f>AE12+AE13</f>
        <v>0</v>
      </c>
      <c r="AF14" s="955">
        <v>0</v>
      </c>
      <c r="AG14" s="1021">
        <f>AG12+AG13</f>
        <v>0</v>
      </c>
      <c r="AH14" s="1067">
        <f t="shared" si="30"/>
        <v>0</v>
      </c>
      <c r="AI14" s="1021">
        <f>AI12+AI13</f>
        <v>0</v>
      </c>
      <c r="AJ14" s="951">
        <f t="shared" si="31"/>
        <v>0</v>
      </c>
      <c r="AK14" s="1021">
        <f>AK12+AK13</f>
        <v>0</v>
      </c>
      <c r="AL14" s="949">
        <f t="shared" si="32"/>
        <v>0</v>
      </c>
      <c r="AM14" s="1021">
        <f>AM12+AM13</f>
        <v>0</v>
      </c>
      <c r="AN14" s="951">
        <f t="shared" si="33"/>
        <v>0</v>
      </c>
      <c r="AO14" s="1021">
        <f>AO12+AO13</f>
        <v>2</v>
      </c>
      <c r="AP14" s="951">
        <f t="shared" si="34"/>
        <v>33.333333333333336</v>
      </c>
      <c r="AQ14" s="1021">
        <f>AQ12+AQ13</f>
        <v>3</v>
      </c>
      <c r="AR14" s="951">
        <f t="shared" si="35"/>
        <v>50</v>
      </c>
      <c r="AS14" s="1021">
        <f>AS12+AS13</f>
        <v>1</v>
      </c>
      <c r="AT14" s="951">
        <f t="shared" si="8"/>
        <v>16.666666666666668</v>
      </c>
      <c r="AU14" s="1021">
        <f>AU12+AU13</f>
        <v>1</v>
      </c>
      <c r="AV14" s="951">
        <f t="shared" si="9"/>
        <v>16.666666666666668</v>
      </c>
      <c r="AW14" s="1021">
        <f>AW12+AW13</f>
        <v>0</v>
      </c>
      <c r="AX14" s="1021">
        <f>AX12+AX13</f>
        <v>0</v>
      </c>
      <c r="AY14" s="946" t="e">
        <f t="shared" si="10"/>
        <v>#DIV/0!</v>
      </c>
      <c r="AZ14" s="1021">
        <f>AZ12+AZ13</f>
        <v>0</v>
      </c>
      <c r="BA14" s="955">
        <v>100</v>
      </c>
      <c r="BB14" s="1021">
        <f>BB12+BB13</f>
        <v>0</v>
      </c>
      <c r="BC14" s="955">
        <v>0</v>
      </c>
      <c r="BD14" s="1021">
        <f>BD12+BD13</f>
        <v>0</v>
      </c>
      <c r="BE14" s="1067" t="e">
        <f t="shared" si="36"/>
        <v>#DIV/0!</v>
      </c>
      <c r="BF14" s="1021">
        <f>BF12+BF13</f>
        <v>0</v>
      </c>
      <c r="BG14" s="951" t="e">
        <f t="shared" si="37"/>
        <v>#DIV/0!</v>
      </c>
      <c r="BH14" s="1021">
        <f>BH12+BH13</f>
        <v>0</v>
      </c>
      <c r="BI14" s="949" t="e">
        <f t="shared" si="38"/>
        <v>#DIV/0!</v>
      </c>
      <c r="BJ14" s="1021">
        <f>BJ12+BJ13</f>
        <v>0</v>
      </c>
      <c r="BK14" s="951" t="e">
        <f t="shared" si="39"/>
        <v>#DIV/0!</v>
      </c>
      <c r="BL14" s="1021">
        <f>BL12+BL13</f>
        <v>0</v>
      </c>
      <c r="BM14" s="951" t="e">
        <f t="shared" si="40"/>
        <v>#DIV/0!</v>
      </c>
      <c r="BN14" s="1021">
        <f>BN12+BN13</f>
        <v>0</v>
      </c>
      <c r="BO14" s="951" t="e">
        <f t="shared" si="41"/>
        <v>#DIV/0!</v>
      </c>
      <c r="BP14" s="1021">
        <f>BP12+BP13</f>
        <v>0</v>
      </c>
      <c r="BQ14" s="951" t="e">
        <f t="shared" si="13"/>
        <v>#DIV/0!</v>
      </c>
      <c r="BR14" s="1021">
        <f>BR12+BR13</f>
        <v>0</v>
      </c>
      <c r="BS14" s="951" t="e">
        <f t="shared" si="14"/>
        <v>#DIV/0!</v>
      </c>
      <c r="BT14" s="64">
        <f t="shared" si="15"/>
        <v>3</v>
      </c>
      <c r="BU14" s="1021">
        <f>BU12+BU13</f>
        <v>0</v>
      </c>
      <c r="BV14" s="1025"/>
      <c r="BW14" s="66">
        <f t="shared" si="17"/>
        <v>3</v>
      </c>
      <c r="BX14" s="1026"/>
      <c r="BY14" s="1021">
        <f>BY12+BY13</f>
        <v>0</v>
      </c>
      <c r="BZ14" s="1025"/>
      <c r="CA14" s="71">
        <f t="shared" si="19"/>
        <v>0</v>
      </c>
      <c r="CB14" s="1083"/>
      <c r="CC14" s="70">
        <f t="shared" si="42"/>
        <v>0</v>
      </c>
      <c r="CD14" s="1083"/>
      <c r="CE14" s="71">
        <f t="shared" si="20"/>
        <v>0</v>
      </c>
      <c r="CF14" s="1083"/>
      <c r="CG14" s="71">
        <f t="shared" si="21"/>
        <v>0</v>
      </c>
      <c r="CH14" s="1083"/>
      <c r="CI14" s="70">
        <f t="shared" si="43"/>
        <v>1</v>
      </c>
      <c r="CJ14" s="1083"/>
      <c r="CK14" s="1084">
        <f>CK12+CK13</f>
        <v>1</v>
      </c>
      <c r="CL14" s="1083"/>
      <c r="CM14" s="70">
        <f t="shared" si="44"/>
        <v>1</v>
      </c>
      <c r="CN14" s="1083"/>
      <c r="CO14" s="1021">
        <f>CO12+CO13</f>
        <v>1</v>
      </c>
      <c r="CP14" s="1027"/>
      <c r="CQ14" s="1028"/>
      <c r="CR14" s="1028"/>
      <c r="CS14" s="1028"/>
      <c r="CT14" s="1029"/>
      <c r="CU14" s="1029"/>
      <c r="CV14" s="1029"/>
      <c r="CW14" s="1029"/>
      <c r="CX14" s="1029"/>
      <c r="CY14" s="1028"/>
      <c r="CZ14" s="1028"/>
      <c r="DA14" s="1028"/>
      <c r="DB14" s="1029"/>
      <c r="DC14" s="1118"/>
      <c r="DD14" s="1030"/>
      <c r="DE14" s="1030"/>
      <c r="DF14" s="1030"/>
      <c r="DG14" s="1030"/>
      <c r="DH14" s="1030"/>
      <c r="DI14" s="1030"/>
      <c r="DJ14" s="1030"/>
      <c r="DK14" s="1030"/>
      <c r="DL14" s="1030"/>
      <c r="DM14" s="1030"/>
      <c r="DN14" s="1030"/>
      <c r="DO14" s="1030"/>
      <c r="DP14" s="1030"/>
      <c r="DQ14" s="1030"/>
      <c r="DR14" s="1030"/>
      <c r="DS14" s="1030"/>
      <c r="DT14" s="1030"/>
      <c r="DU14" s="1030"/>
      <c r="DV14" s="1030"/>
      <c r="DW14" s="1030"/>
      <c r="DX14" s="1030"/>
      <c r="DY14" s="1030"/>
      <c r="DZ14" s="1030"/>
      <c r="EA14" s="1030"/>
    </row>
    <row r="15" spans="1:131" ht="18.75" customHeight="1" x14ac:dyDescent="0.25">
      <c r="A15" s="839" t="s">
        <v>156</v>
      </c>
      <c r="B15" s="1007" t="s">
        <v>32</v>
      </c>
      <c r="C15" s="64">
        <v>16</v>
      </c>
      <c r="D15" s="65">
        <v>0</v>
      </c>
      <c r="E15" s="66">
        <f t="shared" si="24"/>
        <v>0</v>
      </c>
      <c r="F15" s="65">
        <v>16</v>
      </c>
      <c r="G15" s="67">
        <f t="shared" si="0"/>
        <v>100</v>
      </c>
      <c r="H15" s="65">
        <v>0</v>
      </c>
      <c r="I15" s="67">
        <f t="shared" si="25"/>
        <v>0</v>
      </c>
      <c r="J15" s="68">
        <v>0</v>
      </c>
      <c r="K15" s="69">
        <f t="shared" si="26"/>
        <v>0</v>
      </c>
      <c r="L15" s="68">
        <v>0</v>
      </c>
      <c r="M15" s="69">
        <f t="shared" si="27"/>
        <v>0</v>
      </c>
      <c r="N15" s="71">
        <v>1</v>
      </c>
      <c r="O15" s="69">
        <f t="shared" si="1"/>
        <v>6.25</v>
      </c>
      <c r="P15" s="71">
        <v>1</v>
      </c>
      <c r="Q15" s="69">
        <f t="shared" si="2"/>
        <v>6.25</v>
      </c>
      <c r="R15" s="70">
        <v>0</v>
      </c>
      <c r="S15" s="69">
        <f t="shared" si="28"/>
        <v>0</v>
      </c>
      <c r="T15" s="70">
        <v>13</v>
      </c>
      <c r="U15" s="69">
        <f t="shared" si="29"/>
        <v>81.25</v>
      </c>
      <c r="V15" s="1059">
        <v>1</v>
      </c>
      <c r="W15" s="69">
        <f t="shared" si="3"/>
        <v>6.25</v>
      </c>
      <c r="X15" s="71">
        <v>4</v>
      </c>
      <c r="Y15" s="69">
        <f t="shared" si="4"/>
        <v>25</v>
      </c>
      <c r="Z15" s="944">
        <v>16</v>
      </c>
      <c r="AA15" s="945">
        <v>0</v>
      </c>
      <c r="AB15" s="946">
        <f t="shared" si="5"/>
        <v>0</v>
      </c>
      <c r="AC15" s="945">
        <v>16</v>
      </c>
      <c r="AD15" s="946">
        <f t="shared" si="6"/>
        <v>100</v>
      </c>
      <c r="AE15" s="945">
        <v>0</v>
      </c>
      <c r="AF15" s="967">
        <f t="shared" si="7"/>
        <v>0</v>
      </c>
      <c r="AG15" s="948">
        <v>0</v>
      </c>
      <c r="AH15" s="1067">
        <f t="shared" si="30"/>
        <v>0</v>
      </c>
      <c r="AI15" s="1017">
        <v>0</v>
      </c>
      <c r="AJ15" s="951">
        <f t="shared" si="31"/>
        <v>0</v>
      </c>
      <c r="AK15" s="1069">
        <v>2</v>
      </c>
      <c r="AL15" s="949">
        <f t="shared" si="32"/>
        <v>12.5</v>
      </c>
      <c r="AM15" s="950">
        <v>0</v>
      </c>
      <c r="AN15" s="951">
        <f t="shared" si="33"/>
        <v>0</v>
      </c>
      <c r="AO15" s="1017">
        <v>0</v>
      </c>
      <c r="AP15" s="951">
        <f t="shared" si="34"/>
        <v>0</v>
      </c>
      <c r="AQ15" s="1017">
        <v>13</v>
      </c>
      <c r="AR15" s="951">
        <f t="shared" si="35"/>
        <v>81.25</v>
      </c>
      <c r="AS15" s="950">
        <v>1</v>
      </c>
      <c r="AT15" s="951">
        <f t="shared" si="8"/>
        <v>6.25</v>
      </c>
      <c r="AU15" s="950">
        <v>3</v>
      </c>
      <c r="AV15" s="951">
        <f t="shared" si="9"/>
        <v>18.75</v>
      </c>
      <c r="AW15" s="944"/>
      <c r="AX15" s="945">
        <v>0</v>
      </c>
      <c r="AY15" s="946" t="e">
        <f t="shared" si="10"/>
        <v>#DIV/0!</v>
      </c>
      <c r="AZ15" s="945"/>
      <c r="BA15" s="946" t="e">
        <f t="shared" ref="BA15:BA19" si="45">AZ15*100/AW15</f>
        <v>#DIV/0!</v>
      </c>
      <c r="BB15" s="945">
        <v>0</v>
      </c>
      <c r="BC15" s="967" t="e">
        <f t="shared" ref="BC15:BC19" si="46">BB15*100/AW15</f>
        <v>#DIV/0!</v>
      </c>
      <c r="BD15" s="948">
        <v>0</v>
      </c>
      <c r="BE15" s="1067" t="e">
        <f t="shared" si="36"/>
        <v>#DIV/0!</v>
      </c>
      <c r="BF15" s="1017">
        <v>0</v>
      </c>
      <c r="BG15" s="951" t="e">
        <f t="shared" si="37"/>
        <v>#DIV/0!</v>
      </c>
      <c r="BH15" s="1069">
        <v>0</v>
      </c>
      <c r="BI15" s="949" t="e">
        <f t="shared" si="38"/>
        <v>#DIV/0!</v>
      </c>
      <c r="BJ15" s="950">
        <v>0</v>
      </c>
      <c r="BK15" s="951" t="e">
        <f t="shared" si="39"/>
        <v>#DIV/0!</v>
      </c>
      <c r="BL15" s="1017">
        <v>0</v>
      </c>
      <c r="BM15" s="951" t="e">
        <f t="shared" si="40"/>
        <v>#DIV/0!</v>
      </c>
      <c r="BN15" s="1017">
        <v>13</v>
      </c>
      <c r="BO15" s="951" t="e">
        <f t="shared" si="41"/>
        <v>#DIV/0!</v>
      </c>
      <c r="BP15" s="950">
        <v>0</v>
      </c>
      <c r="BQ15" s="951" t="e">
        <f t="shared" si="13"/>
        <v>#DIV/0!</v>
      </c>
      <c r="BR15" s="950">
        <v>0</v>
      </c>
      <c r="BS15" s="951" t="e">
        <f t="shared" si="14"/>
        <v>#DIV/0!</v>
      </c>
      <c r="BT15" s="64">
        <f t="shared" si="15"/>
        <v>0</v>
      </c>
      <c r="BU15" s="66">
        <f t="shared" si="16"/>
        <v>0</v>
      </c>
      <c r="BV15" s="66"/>
      <c r="BW15" s="66">
        <f t="shared" si="17"/>
        <v>0</v>
      </c>
      <c r="BX15" s="67"/>
      <c r="BY15" s="66">
        <f t="shared" si="18"/>
        <v>0</v>
      </c>
      <c r="BZ15" s="66"/>
      <c r="CA15" s="71">
        <f t="shared" si="19"/>
        <v>0</v>
      </c>
      <c r="CB15" s="69"/>
      <c r="CC15" s="70">
        <f t="shared" si="42"/>
        <v>0</v>
      </c>
      <c r="CD15" s="69"/>
      <c r="CE15" s="71">
        <f t="shared" si="20"/>
        <v>1</v>
      </c>
      <c r="CF15" s="69"/>
      <c r="CG15" s="71">
        <f t="shared" si="21"/>
        <v>-1</v>
      </c>
      <c r="CH15" s="69"/>
      <c r="CI15" s="70">
        <f t="shared" si="43"/>
        <v>0</v>
      </c>
      <c r="CJ15" s="69"/>
      <c r="CK15" s="71">
        <f t="shared" si="22"/>
        <v>0</v>
      </c>
      <c r="CL15" s="69"/>
      <c r="CM15" s="70">
        <f t="shared" si="44"/>
        <v>0</v>
      </c>
      <c r="CN15" s="69"/>
      <c r="CO15" s="1058">
        <f t="shared" si="23"/>
        <v>-1</v>
      </c>
      <c r="CP15" s="72"/>
      <c r="CQ15" s="88" t="s">
        <v>157</v>
      </c>
      <c r="CR15" s="88" t="s">
        <v>158</v>
      </c>
      <c r="CS15" s="1166" t="s">
        <v>159</v>
      </c>
      <c r="CT15" s="82"/>
      <c r="CU15" s="82"/>
      <c r="CV15" s="82"/>
      <c r="CW15" s="82"/>
      <c r="CX15" s="82"/>
      <c r="CY15" s="1095"/>
      <c r="CZ15" s="1167" t="s">
        <v>160</v>
      </c>
      <c r="DA15" s="1100"/>
      <c r="DB15" s="82"/>
      <c r="DC15" s="63"/>
      <c r="DD15" s="78"/>
      <c r="DE15" s="78"/>
      <c r="DF15" s="78"/>
      <c r="DG15" s="78"/>
      <c r="DH15" s="78"/>
      <c r="DI15" s="78"/>
      <c r="DJ15" s="78"/>
      <c r="DK15" s="78"/>
      <c r="DL15" s="78"/>
      <c r="DM15" s="78"/>
      <c r="DN15" s="78"/>
      <c r="DO15" s="78"/>
      <c r="DP15" s="78"/>
      <c r="DQ15" s="78"/>
      <c r="DR15" s="78"/>
      <c r="DS15" s="78"/>
      <c r="DT15" s="78"/>
      <c r="DU15" s="78"/>
      <c r="DV15" s="78"/>
      <c r="DW15" s="78"/>
      <c r="DX15" s="78"/>
      <c r="DY15" s="78"/>
      <c r="DZ15" s="78"/>
      <c r="EA15" s="78"/>
    </row>
    <row r="16" spans="1:131" ht="46.5" customHeight="1" x14ac:dyDescent="0.25">
      <c r="A16" s="839" t="s">
        <v>161</v>
      </c>
      <c r="B16" s="1007" t="s">
        <v>36</v>
      </c>
      <c r="C16" s="64">
        <v>0</v>
      </c>
      <c r="D16" s="66">
        <v>0</v>
      </c>
      <c r="E16" s="66" t="e">
        <f t="shared" si="24"/>
        <v>#DIV/0!</v>
      </c>
      <c r="F16" s="66">
        <v>0</v>
      </c>
      <c r="G16" s="67" t="e">
        <f t="shared" si="0"/>
        <v>#DIV/0!</v>
      </c>
      <c r="H16" s="66">
        <v>0</v>
      </c>
      <c r="I16" s="67" t="e">
        <f t="shared" si="25"/>
        <v>#DIV/0!</v>
      </c>
      <c r="J16" s="89">
        <v>0</v>
      </c>
      <c r="K16" s="69" t="e">
        <f t="shared" si="26"/>
        <v>#DIV/0!</v>
      </c>
      <c r="L16" s="89">
        <v>0</v>
      </c>
      <c r="M16" s="69" t="e">
        <f t="shared" si="27"/>
        <v>#DIV/0!</v>
      </c>
      <c r="N16" s="71">
        <v>0</v>
      </c>
      <c r="O16" s="69" t="e">
        <f t="shared" si="1"/>
        <v>#DIV/0!</v>
      </c>
      <c r="P16" s="68">
        <v>0</v>
      </c>
      <c r="Q16" s="69" t="e">
        <f t="shared" si="2"/>
        <v>#DIV/0!</v>
      </c>
      <c r="R16" s="70">
        <v>0</v>
      </c>
      <c r="S16" s="69" t="e">
        <f t="shared" si="28"/>
        <v>#DIV/0!</v>
      </c>
      <c r="T16" s="70">
        <v>0</v>
      </c>
      <c r="U16" s="69" t="e">
        <f t="shared" si="29"/>
        <v>#DIV/0!</v>
      </c>
      <c r="V16" s="68">
        <v>0</v>
      </c>
      <c r="W16" s="69" t="e">
        <f t="shared" si="3"/>
        <v>#DIV/0!</v>
      </c>
      <c r="X16" s="68">
        <v>0</v>
      </c>
      <c r="Y16" s="69" t="e">
        <f t="shared" si="4"/>
        <v>#DIV/0!</v>
      </c>
      <c r="Z16" s="944">
        <v>2</v>
      </c>
      <c r="AA16" s="945">
        <v>0</v>
      </c>
      <c r="AB16" s="946">
        <f t="shared" si="5"/>
        <v>0</v>
      </c>
      <c r="AC16" s="945">
        <v>2</v>
      </c>
      <c r="AD16" s="946">
        <f t="shared" si="6"/>
        <v>100</v>
      </c>
      <c r="AE16" s="945">
        <v>0</v>
      </c>
      <c r="AF16" s="967">
        <f t="shared" si="7"/>
        <v>0</v>
      </c>
      <c r="AG16" s="957">
        <v>0</v>
      </c>
      <c r="AH16" s="1067">
        <f t="shared" si="30"/>
        <v>0</v>
      </c>
      <c r="AI16" s="1017">
        <v>0</v>
      </c>
      <c r="AJ16" s="951">
        <f t="shared" si="31"/>
        <v>0</v>
      </c>
      <c r="AK16" s="1069">
        <v>0</v>
      </c>
      <c r="AL16" s="949">
        <f t="shared" si="32"/>
        <v>0</v>
      </c>
      <c r="AM16" s="950">
        <v>0</v>
      </c>
      <c r="AN16" s="951">
        <f t="shared" si="33"/>
        <v>0</v>
      </c>
      <c r="AO16" s="1017">
        <v>0</v>
      </c>
      <c r="AP16" s="951">
        <f t="shared" si="34"/>
        <v>0</v>
      </c>
      <c r="AQ16" s="1017">
        <v>2</v>
      </c>
      <c r="AR16" s="951">
        <f t="shared" si="35"/>
        <v>100</v>
      </c>
      <c r="AS16" s="950">
        <v>0</v>
      </c>
      <c r="AT16" s="951">
        <f t="shared" si="8"/>
        <v>0</v>
      </c>
      <c r="AU16" s="950">
        <v>0</v>
      </c>
      <c r="AV16" s="951">
        <f t="shared" si="9"/>
        <v>0</v>
      </c>
      <c r="AW16" s="944"/>
      <c r="AX16" s="945">
        <v>0</v>
      </c>
      <c r="AY16" s="946" t="e">
        <f t="shared" si="10"/>
        <v>#DIV/0!</v>
      </c>
      <c r="AZ16" s="945"/>
      <c r="BA16" s="946" t="e">
        <f t="shared" si="45"/>
        <v>#DIV/0!</v>
      </c>
      <c r="BB16" s="945">
        <v>0</v>
      </c>
      <c r="BC16" s="967" t="e">
        <f t="shared" si="46"/>
        <v>#DIV/0!</v>
      </c>
      <c r="BD16" s="957">
        <v>0</v>
      </c>
      <c r="BE16" s="1067" t="e">
        <f t="shared" si="36"/>
        <v>#DIV/0!</v>
      </c>
      <c r="BF16" s="1017">
        <v>0</v>
      </c>
      <c r="BG16" s="951" t="e">
        <f t="shared" si="37"/>
        <v>#DIV/0!</v>
      </c>
      <c r="BH16" s="1069">
        <v>0</v>
      </c>
      <c r="BI16" s="949" t="e">
        <f t="shared" si="38"/>
        <v>#DIV/0!</v>
      </c>
      <c r="BJ16" s="950">
        <v>0</v>
      </c>
      <c r="BK16" s="951" t="e">
        <f t="shared" si="39"/>
        <v>#DIV/0!</v>
      </c>
      <c r="BL16" s="1017">
        <v>0</v>
      </c>
      <c r="BM16" s="951" t="e">
        <f t="shared" si="40"/>
        <v>#DIV/0!</v>
      </c>
      <c r="BN16" s="1017">
        <v>0</v>
      </c>
      <c r="BO16" s="951" t="e">
        <f t="shared" si="41"/>
        <v>#DIV/0!</v>
      </c>
      <c r="BP16" s="950">
        <v>0</v>
      </c>
      <c r="BQ16" s="951" t="e">
        <f t="shared" si="13"/>
        <v>#DIV/0!</v>
      </c>
      <c r="BR16" s="950">
        <v>0</v>
      </c>
      <c r="BS16" s="951" t="e">
        <f t="shared" si="14"/>
        <v>#DIV/0!</v>
      </c>
      <c r="BT16" s="64">
        <f t="shared" si="15"/>
        <v>2</v>
      </c>
      <c r="BU16" s="66">
        <f t="shared" si="16"/>
        <v>0</v>
      </c>
      <c r="BV16" s="66"/>
      <c r="BW16" s="66">
        <f t="shared" si="17"/>
        <v>2</v>
      </c>
      <c r="BX16" s="67"/>
      <c r="BY16" s="66">
        <f t="shared" si="18"/>
        <v>0</v>
      </c>
      <c r="BZ16" s="66"/>
      <c r="CA16" s="71">
        <f t="shared" si="19"/>
        <v>0</v>
      </c>
      <c r="CB16" s="69"/>
      <c r="CC16" s="70">
        <f t="shared" si="42"/>
        <v>0</v>
      </c>
      <c r="CD16" s="69"/>
      <c r="CE16" s="71">
        <f t="shared" si="20"/>
        <v>0</v>
      </c>
      <c r="CF16" s="69"/>
      <c r="CG16" s="71">
        <f t="shared" si="21"/>
        <v>0</v>
      </c>
      <c r="CH16" s="69"/>
      <c r="CI16" s="70">
        <f t="shared" si="43"/>
        <v>0</v>
      </c>
      <c r="CJ16" s="69"/>
      <c r="CK16" s="71">
        <f t="shared" si="22"/>
        <v>0</v>
      </c>
      <c r="CL16" s="69"/>
      <c r="CM16" s="70">
        <f t="shared" si="44"/>
        <v>0</v>
      </c>
      <c r="CN16" s="69"/>
      <c r="CO16" s="1058">
        <f t="shared" si="23"/>
        <v>0</v>
      </c>
      <c r="CP16" s="72"/>
      <c r="CQ16" s="88" t="s">
        <v>162</v>
      </c>
      <c r="CR16" s="90" t="s">
        <v>163</v>
      </c>
      <c r="CS16" s="1166"/>
      <c r="CT16" s="91" t="s">
        <v>153</v>
      </c>
      <c r="CU16" s="91" t="s">
        <v>164</v>
      </c>
      <c r="CV16" s="91"/>
      <c r="CW16" s="91" t="s">
        <v>165</v>
      </c>
      <c r="CX16" s="91" t="s">
        <v>166</v>
      </c>
      <c r="CY16" s="1096"/>
      <c r="CZ16" s="1168"/>
      <c r="DA16" s="1101"/>
      <c r="DB16" s="91" t="s">
        <v>167</v>
      </c>
      <c r="DC16" s="63"/>
      <c r="DD16" s="78"/>
      <c r="DE16" s="78"/>
      <c r="DF16" s="78"/>
      <c r="DG16" s="78"/>
      <c r="DH16" s="78"/>
      <c r="DI16" s="78"/>
      <c r="DJ16" s="78"/>
      <c r="DK16" s="78"/>
      <c r="DL16" s="78"/>
      <c r="DM16" s="78"/>
      <c r="DN16" s="78"/>
      <c r="DO16" s="78"/>
      <c r="DP16" s="78"/>
      <c r="DQ16" s="78"/>
      <c r="DR16" s="78"/>
      <c r="DS16" s="78"/>
      <c r="DT16" s="78"/>
      <c r="DU16" s="78"/>
      <c r="DV16" s="78"/>
      <c r="DW16" s="78"/>
      <c r="DX16" s="78"/>
      <c r="DY16" s="78"/>
      <c r="DZ16" s="78"/>
      <c r="EA16" s="78"/>
    </row>
    <row r="17" spans="1:138" ht="15.75" x14ac:dyDescent="0.25">
      <c r="A17" s="839" t="s">
        <v>168</v>
      </c>
      <c r="B17" s="1007" t="s">
        <v>40</v>
      </c>
      <c r="C17" s="80">
        <v>1</v>
      </c>
      <c r="D17" s="79">
        <v>0</v>
      </c>
      <c r="E17" s="66">
        <f t="shared" si="24"/>
        <v>0</v>
      </c>
      <c r="F17" s="79">
        <v>1</v>
      </c>
      <c r="G17" s="67">
        <f t="shared" si="0"/>
        <v>100</v>
      </c>
      <c r="H17" s="79">
        <v>0</v>
      </c>
      <c r="I17" s="67">
        <f t="shared" si="25"/>
        <v>0</v>
      </c>
      <c r="J17" s="92">
        <v>0</v>
      </c>
      <c r="K17" s="69">
        <f t="shared" si="26"/>
        <v>0</v>
      </c>
      <c r="L17" s="92">
        <v>0</v>
      </c>
      <c r="M17" s="69">
        <f t="shared" si="27"/>
        <v>0</v>
      </c>
      <c r="N17" s="93">
        <v>0</v>
      </c>
      <c r="O17" s="69">
        <f t="shared" si="1"/>
        <v>0</v>
      </c>
      <c r="P17" s="94">
        <v>0</v>
      </c>
      <c r="Q17" s="69">
        <f t="shared" si="2"/>
        <v>0</v>
      </c>
      <c r="R17" s="70">
        <v>0</v>
      </c>
      <c r="S17" s="69">
        <f t="shared" si="28"/>
        <v>0</v>
      </c>
      <c r="T17" s="70">
        <v>1</v>
      </c>
      <c r="U17" s="69">
        <f t="shared" si="29"/>
        <v>100</v>
      </c>
      <c r="V17" s="92">
        <v>0</v>
      </c>
      <c r="W17" s="69">
        <f t="shared" si="3"/>
        <v>0</v>
      </c>
      <c r="X17" s="94">
        <v>1</v>
      </c>
      <c r="Y17" s="69">
        <f t="shared" si="4"/>
        <v>100</v>
      </c>
      <c r="Z17" s="958">
        <v>0</v>
      </c>
      <c r="AA17" s="953">
        <v>0</v>
      </c>
      <c r="AB17" s="946" t="e">
        <f t="shared" si="5"/>
        <v>#DIV/0!</v>
      </c>
      <c r="AC17" s="953">
        <v>0</v>
      </c>
      <c r="AD17" s="946" t="e">
        <f t="shared" si="6"/>
        <v>#DIV/0!</v>
      </c>
      <c r="AE17" s="953">
        <v>0</v>
      </c>
      <c r="AF17" s="947" t="e">
        <f t="shared" si="7"/>
        <v>#DIV/0!</v>
      </c>
      <c r="AG17" s="959">
        <v>0</v>
      </c>
      <c r="AH17" s="1067" t="e">
        <f t="shared" si="30"/>
        <v>#DIV/0!</v>
      </c>
      <c r="AI17" s="1017">
        <v>0</v>
      </c>
      <c r="AJ17" s="951" t="e">
        <f t="shared" si="31"/>
        <v>#DIV/0!</v>
      </c>
      <c r="AK17" s="1070">
        <v>0</v>
      </c>
      <c r="AL17" s="949" t="e">
        <f t="shared" si="32"/>
        <v>#DIV/0!</v>
      </c>
      <c r="AM17" s="950">
        <v>0</v>
      </c>
      <c r="AN17" s="951" t="e">
        <f t="shared" si="33"/>
        <v>#DIV/0!</v>
      </c>
      <c r="AO17" s="1017">
        <v>0</v>
      </c>
      <c r="AP17" s="951" t="e">
        <f t="shared" si="34"/>
        <v>#DIV/0!</v>
      </c>
      <c r="AQ17" s="1017">
        <v>0</v>
      </c>
      <c r="AR17" s="951" t="e">
        <f>AQ17*100/AC17</f>
        <v>#DIV/0!</v>
      </c>
      <c r="AS17" s="950">
        <v>0</v>
      </c>
      <c r="AT17" s="951" t="e">
        <f t="shared" si="8"/>
        <v>#DIV/0!</v>
      </c>
      <c r="AU17" s="950">
        <v>0</v>
      </c>
      <c r="AV17" s="951" t="e">
        <f t="shared" si="9"/>
        <v>#DIV/0!</v>
      </c>
      <c r="AW17" s="958">
        <v>0</v>
      </c>
      <c r="AX17" s="953">
        <v>0</v>
      </c>
      <c r="AY17" s="946" t="e">
        <f t="shared" si="10"/>
        <v>#DIV/0!</v>
      </c>
      <c r="AZ17" s="953">
        <v>0</v>
      </c>
      <c r="BA17" s="946" t="e">
        <f t="shared" si="45"/>
        <v>#DIV/0!</v>
      </c>
      <c r="BB17" s="953">
        <v>0</v>
      </c>
      <c r="BC17" s="947" t="e">
        <f t="shared" si="46"/>
        <v>#DIV/0!</v>
      </c>
      <c r="BD17" s="959">
        <v>0</v>
      </c>
      <c r="BE17" s="1067" t="e">
        <f t="shared" si="36"/>
        <v>#DIV/0!</v>
      </c>
      <c r="BF17" s="1017">
        <v>0</v>
      </c>
      <c r="BG17" s="951" t="e">
        <f t="shared" si="37"/>
        <v>#DIV/0!</v>
      </c>
      <c r="BH17" s="1070">
        <v>0</v>
      </c>
      <c r="BI17" s="949" t="e">
        <f t="shared" si="38"/>
        <v>#DIV/0!</v>
      </c>
      <c r="BJ17" s="950">
        <v>0</v>
      </c>
      <c r="BK17" s="951" t="e">
        <f t="shared" si="39"/>
        <v>#DIV/0!</v>
      </c>
      <c r="BL17" s="1017">
        <v>0</v>
      </c>
      <c r="BM17" s="951" t="e">
        <f t="shared" si="40"/>
        <v>#DIV/0!</v>
      </c>
      <c r="BN17" s="1017">
        <v>0</v>
      </c>
      <c r="BO17" s="951" t="e">
        <f>BN17*100/AZ17</f>
        <v>#DIV/0!</v>
      </c>
      <c r="BP17" s="950">
        <v>0</v>
      </c>
      <c r="BQ17" s="951" t="e">
        <f t="shared" si="13"/>
        <v>#DIV/0!</v>
      </c>
      <c r="BR17" s="950">
        <v>0</v>
      </c>
      <c r="BS17" s="951" t="e">
        <f t="shared" si="14"/>
        <v>#DIV/0!</v>
      </c>
      <c r="BT17" s="64">
        <f t="shared" si="15"/>
        <v>-1</v>
      </c>
      <c r="BU17" s="66">
        <f t="shared" si="16"/>
        <v>0</v>
      </c>
      <c r="BV17" s="79"/>
      <c r="BW17" s="66">
        <f t="shared" si="17"/>
        <v>-1</v>
      </c>
      <c r="BX17" s="67"/>
      <c r="BY17" s="66">
        <f t="shared" si="18"/>
        <v>0</v>
      </c>
      <c r="BZ17" s="79"/>
      <c r="CA17" s="71">
        <f t="shared" si="19"/>
        <v>0</v>
      </c>
      <c r="CB17" s="69"/>
      <c r="CC17" s="70">
        <f t="shared" si="42"/>
        <v>0</v>
      </c>
      <c r="CD17" s="69"/>
      <c r="CE17" s="71">
        <f t="shared" si="20"/>
        <v>0</v>
      </c>
      <c r="CF17" s="69"/>
      <c r="CG17" s="71">
        <f t="shared" si="21"/>
        <v>0</v>
      </c>
      <c r="CH17" s="69"/>
      <c r="CI17" s="70">
        <f t="shared" si="43"/>
        <v>0</v>
      </c>
      <c r="CJ17" s="69"/>
      <c r="CK17" s="71">
        <f t="shared" si="22"/>
        <v>0</v>
      </c>
      <c r="CL17" s="69"/>
      <c r="CM17" s="70">
        <f t="shared" si="44"/>
        <v>0</v>
      </c>
      <c r="CN17" s="69"/>
      <c r="CO17" s="1058">
        <f t="shared" si="23"/>
        <v>-1</v>
      </c>
      <c r="CP17" s="72"/>
      <c r="CQ17" s="82"/>
      <c r="CR17" s="82"/>
      <c r="CS17" s="1166"/>
      <c r="CT17" s="95"/>
      <c r="CU17" s="95"/>
      <c r="CV17" s="95"/>
      <c r="CW17" s="95"/>
      <c r="CX17" s="95"/>
      <c r="CY17" s="1097"/>
      <c r="CZ17" s="1168"/>
      <c r="DA17" s="1101"/>
      <c r="DB17" s="95"/>
      <c r="DC17" s="63"/>
      <c r="DD17" s="78"/>
      <c r="DE17" s="78"/>
      <c r="DF17" s="78"/>
      <c r="DG17" s="78"/>
      <c r="DH17" s="78"/>
      <c r="DI17" s="78"/>
      <c r="DJ17" s="78"/>
      <c r="DK17" s="78"/>
      <c r="DL17" s="78"/>
      <c r="DM17" s="78"/>
      <c r="DN17" s="78"/>
      <c r="DO17" s="78"/>
      <c r="DP17" s="78"/>
      <c r="DQ17" s="78"/>
      <c r="DR17" s="78"/>
      <c r="DS17" s="78"/>
      <c r="DT17" s="78"/>
      <c r="DU17" s="78"/>
      <c r="DV17" s="78"/>
      <c r="DW17" s="78"/>
      <c r="DX17" s="78"/>
      <c r="DY17" s="78"/>
      <c r="DZ17" s="78"/>
      <c r="EA17" s="78"/>
    </row>
    <row r="18" spans="1:138" s="999" customFormat="1" x14ac:dyDescent="0.25">
      <c r="A18" s="839" t="s">
        <v>168</v>
      </c>
      <c r="B18" s="1007" t="s">
        <v>301</v>
      </c>
      <c r="C18" s="987">
        <v>1</v>
      </c>
      <c r="D18" s="987">
        <v>0</v>
      </c>
      <c r="E18" s="66">
        <f t="shared" si="24"/>
        <v>0</v>
      </c>
      <c r="F18" s="987">
        <v>1</v>
      </c>
      <c r="G18" s="67">
        <f t="shared" si="0"/>
        <v>100</v>
      </c>
      <c r="H18" s="987">
        <v>0</v>
      </c>
      <c r="I18" s="67">
        <f t="shared" si="25"/>
        <v>0</v>
      </c>
      <c r="J18" s="987">
        <v>0</v>
      </c>
      <c r="K18" s="69">
        <f t="shared" si="26"/>
        <v>0</v>
      </c>
      <c r="L18" s="987">
        <v>0</v>
      </c>
      <c r="M18" s="69">
        <f t="shared" si="27"/>
        <v>0</v>
      </c>
      <c r="N18" s="989">
        <v>0</v>
      </c>
      <c r="O18" s="69">
        <f t="shared" si="1"/>
        <v>0</v>
      </c>
      <c r="P18" s="990">
        <v>0</v>
      </c>
      <c r="Q18" s="69">
        <f t="shared" si="2"/>
        <v>0</v>
      </c>
      <c r="R18" s="70">
        <v>0</v>
      </c>
      <c r="S18" s="69">
        <f t="shared" si="28"/>
        <v>0</v>
      </c>
      <c r="T18" s="70">
        <v>1</v>
      </c>
      <c r="U18" s="69">
        <f t="shared" si="29"/>
        <v>100</v>
      </c>
      <c r="V18" s="990">
        <v>0</v>
      </c>
      <c r="W18" s="69">
        <f t="shared" si="3"/>
        <v>0</v>
      </c>
      <c r="X18" s="990">
        <v>0</v>
      </c>
      <c r="Y18" s="69">
        <f t="shared" si="4"/>
        <v>0</v>
      </c>
      <c r="Z18" s="987">
        <v>0</v>
      </c>
      <c r="AA18" s="987">
        <v>0</v>
      </c>
      <c r="AB18" s="988" t="e">
        <f t="shared" si="5"/>
        <v>#DIV/0!</v>
      </c>
      <c r="AC18" s="987">
        <v>0</v>
      </c>
      <c r="AD18" s="988" t="e">
        <f t="shared" si="6"/>
        <v>#DIV/0!</v>
      </c>
      <c r="AE18" s="987">
        <v>0</v>
      </c>
      <c r="AF18" s="992" t="e">
        <f t="shared" si="7"/>
        <v>#DIV/0!</v>
      </c>
      <c r="AG18" s="993">
        <v>0</v>
      </c>
      <c r="AH18" s="1068" t="e">
        <f t="shared" si="30"/>
        <v>#DIV/0!</v>
      </c>
      <c r="AI18" s="991">
        <v>0</v>
      </c>
      <c r="AJ18" s="951" t="e">
        <f t="shared" si="31"/>
        <v>#DIV/0!</v>
      </c>
      <c r="AK18" s="1071">
        <v>0</v>
      </c>
      <c r="AL18" s="994" t="e">
        <f t="shared" si="32"/>
        <v>#DIV/0!</v>
      </c>
      <c r="AM18" s="989">
        <v>0</v>
      </c>
      <c r="AN18" s="988" t="e">
        <f t="shared" si="33"/>
        <v>#DIV/0!</v>
      </c>
      <c r="AO18" s="991">
        <v>0</v>
      </c>
      <c r="AP18" s="951" t="e">
        <f t="shared" si="34"/>
        <v>#DIV/0!</v>
      </c>
      <c r="AQ18" s="1017">
        <v>0</v>
      </c>
      <c r="AR18" s="951" t="e">
        <f t="shared" si="35"/>
        <v>#DIV/0!</v>
      </c>
      <c r="AS18" s="989">
        <v>0</v>
      </c>
      <c r="AT18" s="988" t="e">
        <f t="shared" si="8"/>
        <v>#DIV/0!</v>
      </c>
      <c r="AU18" s="989">
        <v>0</v>
      </c>
      <c r="AV18" s="988" t="e">
        <f t="shared" si="9"/>
        <v>#DIV/0!</v>
      </c>
      <c r="AW18" s="987">
        <v>0</v>
      </c>
      <c r="AX18" s="987">
        <v>0</v>
      </c>
      <c r="AY18" s="988" t="e">
        <f t="shared" si="10"/>
        <v>#DIV/0!</v>
      </c>
      <c r="AZ18" s="987">
        <v>0</v>
      </c>
      <c r="BA18" s="988" t="e">
        <f t="shared" si="45"/>
        <v>#DIV/0!</v>
      </c>
      <c r="BB18" s="987">
        <v>0</v>
      </c>
      <c r="BC18" s="992" t="e">
        <f t="shared" si="46"/>
        <v>#DIV/0!</v>
      </c>
      <c r="BD18" s="993">
        <v>0</v>
      </c>
      <c r="BE18" s="1068" t="e">
        <f t="shared" si="36"/>
        <v>#DIV/0!</v>
      </c>
      <c r="BF18" s="991">
        <v>0</v>
      </c>
      <c r="BG18" s="951" t="e">
        <f t="shared" si="37"/>
        <v>#DIV/0!</v>
      </c>
      <c r="BH18" s="1071">
        <v>0</v>
      </c>
      <c r="BI18" s="994" t="e">
        <f t="shared" si="38"/>
        <v>#DIV/0!</v>
      </c>
      <c r="BJ18" s="989">
        <v>0</v>
      </c>
      <c r="BK18" s="988" t="e">
        <f t="shared" si="39"/>
        <v>#DIV/0!</v>
      </c>
      <c r="BL18" s="991">
        <v>0</v>
      </c>
      <c r="BM18" s="951" t="e">
        <f t="shared" si="40"/>
        <v>#DIV/0!</v>
      </c>
      <c r="BN18" s="1017">
        <v>0</v>
      </c>
      <c r="BO18" s="951" t="e">
        <f t="shared" ref="BO18:BO20" si="47">BN18*100/AZ18</f>
        <v>#DIV/0!</v>
      </c>
      <c r="BP18" s="989">
        <v>0</v>
      </c>
      <c r="BQ18" s="988" t="e">
        <f t="shared" si="13"/>
        <v>#DIV/0!</v>
      </c>
      <c r="BR18" s="989">
        <v>0</v>
      </c>
      <c r="BS18" s="988" t="e">
        <f t="shared" si="14"/>
        <v>#DIV/0!</v>
      </c>
      <c r="BT18" s="989">
        <f t="shared" si="15"/>
        <v>-1</v>
      </c>
      <c r="BU18" s="989">
        <f t="shared" si="16"/>
        <v>0</v>
      </c>
      <c r="BV18" s="987"/>
      <c r="BW18" s="989">
        <f t="shared" si="17"/>
        <v>-1</v>
      </c>
      <c r="BX18" s="988"/>
      <c r="BY18" s="989">
        <f t="shared" si="18"/>
        <v>0</v>
      </c>
      <c r="BZ18" s="987"/>
      <c r="CA18" s="989">
        <f t="shared" si="19"/>
        <v>0</v>
      </c>
      <c r="CB18" s="988"/>
      <c r="CC18" s="70">
        <f t="shared" si="42"/>
        <v>0</v>
      </c>
      <c r="CD18" s="988"/>
      <c r="CE18" s="989">
        <f t="shared" si="20"/>
        <v>0</v>
      </c>
      <c r="CF18" s="988"/>
      <c r="CG18" s="989">
        <f t="shared" si="21"/>
        <v>0</v>
      </c>
      <c r="CH18" s="988"/>
      <c r="CI18" s="70">
        <f>AO18-R18</f>
        <v>0</v>
      </c>
      <c r="CJ18" s="988"/>
      <c r="CK18" s="989">
        <f t="shared" si="22"/>
        <v>0</v>
      </c>
      <c r="CL18" s="988"/>
      <c r="CM18" s="70">
        <f>AS18-V18</f>
        <v>0</v>
      </c>
      <c r="CN18" s="988"/>
      <c r="CO18" s="1080">
        <f t="shared" si="23"/>
        <v>0</v>
      </c>
      <c r="CP18" s="995"/>
      <c r="CQ18" s="996"/>
      <c r="CR18" s="996"/>
      <c r="CS18" s="1166"/>
      <c r="CT18" s="997"/>
      <c r="CU18" s="997"/>
      <c r="CV18" s="997"/>
      <c r="CW18" s="997"/>
      <c r="CX18" s="997"/>
      <c r="CY18" s="1098"/>
      <c r="CZ18" s="1168"/>
      <c r="DA18" s="1101"/>
      <c r="DB18" s="997"/>
      <c r="DC18" s="1119"/>
      <c r="DD18" s="998"/>
      <c r="DE18" s="998"/>
      <c r="DF18" s="998"/>
      <c r="DG18" s="998"/>
      <c r="DH18" s="998"/>
      <c r="DI18" s="998"/>
      <c r="DJ18" s="998"/>
      <c r="DK18" s="998"/>
      <c r="DL18" s="998"/>
      <c r="DM18" s="998"/>
      <c r="DN18" s="998"/>
      <c r="DO18" s="998"/>
      <c r="DP18" s="998"/>
      <c r="DQ18" s="998"/>
      <c r="DR18" s="998"/>
      <c r="DS18" s="998"/>
      <c r="DT18" s="998"/>
      <c r="DU18" s="998"/>
      <c r="DV18" s="998"/>
      <c r="DW18" s="998"/>
      <c r="DX18" s="998"/>
      <c r="DY18" s="998"/>
      <c r="DZ18" s="998"/>
      <c r="EA18" s="998"/>
    </row>
    <row r="19" spans="1:138" s="1031" customFormat="1" x14ac:dyDescent="0.25">
      <c r="A19" s="1019" t="s">
        <v>168</v>
      </c>
      <c r="B19" s="1020"/>
      <c r="C19" s="1032">
        <f>C17+C18</f>
        <v>2</v>
      </c>
      <c r="D19" s="1032">
        <f t="shared" ref="D19:Z19" si="48">D17+D18</f>
        <v>0</v>
      </c>
      <c r="E19" s="66">
        <f t="shared" si="24"/>
        <v>0</v>
      </c>
      <c r="F19" s="1032">
        <f t="shared" si="48"/>
        <v>2</v>
      </c>
      <c r="G19" s="67">
        <f t="shared" si="0"/>
        <v>100</v>
      </c>
      <c r="H19" s="1032">
        <f t="shared" si="48"/>
        <v>0</v>
      </c>
      <c r="I19" s="67">
        <f t="shared" si="25"/>
        <v>0</v>
      </c>
      <c r="J19" s="1032">
        <f t="shared" si="48"/>
        <v>0</v>
      </c>
      <c r="K19" s="69">
        <f t="shared" si="26"/>
        <v>0</v>
      </c>
      <c r="L19" s="1032">
        <f t="shared" ref="L19" si="49">L17+L18</f>
        <v>0</v>
      </c>
      <c r="M19" s="69">
        <f t="shared" si="27"/>
        <v>0</v>
      </c>
      <c r="N19" s="1032">
        <f t="shared" si="48"/>
        <v>0</v>
      </c>
      <c r="O19" s="69">
        <f t="shared" si="1"/>
        <v>0</v>
      </c>
      <c r="P19" s="1032">
        <f t="shared" si="48"/>
        <v>0</v>
      </c>
      <c r="Q19" s="69">
        <f t="shared" si="2"/>
        <v>0</v>
      </c>
      <c r="R19" s="1062">
        <f t="shared" si="48"/>
        <v>0</v>
      </c>
      <c r="S19" s="69">
        <f t="shared" si="28"/>
        <v>0</v>
      </c>
      <c r="T19" s="1021">
        <f>T17+T18</f>
        <v>2</v>
      </c>
      <c r="U19" s="69">
        <f t="shared" si="29"/>
        <v>100</v>
      </c>
      <c r="V19" s="1032">
        <f t="shared" si="48"/>
        <v>0</v>
      </c>
      <c r="W19" s="69">
        <f t="shared" si="3"/>
        <v>0</v>
      </c>
      <c r="X19" s="1032">
        <f t="shared" si="48"/>
        <v>1</v>
      </c>
      <c r="Y19" s="69">
        <f t="shared" si="4"/>
        <v>50</v>
      </c>
      <c r="Z19" s="1032">
        <f t="shared" si="48"/>
        <v>0</v>
      </c>
      <c r="AA19" s="1032">
        <f t="shared" ref="AA19" si="50">AA17+AA18</f>
        <v>0</v>
      </c>
      <c r="AB19" s="988" t="e">
        <f t="shared" si="5"/>
        <v>#DIV/0!</v>
      </c>
      <c r="AC19" s="1032">
        <f t="shared" ref="AC19" si="51">AC17+AC18</f>
        <v>0</v>
      </c>
      <c r="AD19" s="988" t="e">
        <f t="shared" si="6"/>
        <v>#DIV/0!</v>
      </c>
      <c r="AE19" s="1032">
        <f t="shared" ref="AE19" si="52">AE17+AE18</f>
        <v>0</v>
      </c>
      <c r="AF19" s="992" t="e">
        <f t="shared" si="7"/>
        <v>#DIV/0!</v>
      </c>
      <c r="AG19" s="1032">
        <f t="shared" ref="AG19" si="53">AG17+AG18</f>
        <v>0</v>
      </c>
      <c r="AH19" s="1068" t="e">
        <f t="shared" si="30"/>
        <v>#DIV/0!</v>
      </c>
      <c r="AI19" s="1021">
        <f>AI17+AI18</f>
        <v>0</v>
      </c>
      <c r="AJ19" s="951" t="e">
        <f t="shared" si="31"/>
        <v>#DIV/0!</v>
      </c>
      <c r="AK19" s="1032">
        <f t="shared" ref="AK19" si="54">AK17+AK18</f>
        <v>0</v>
      </c>
      <c r="AL19" s="994" t="e">
        <f t="shared" si="32"/>
        <v>#DIV/0!</v>
      </c>
      <c r="AM19" s="1032">
        <f t="shared" ref="AM19" si="55">AM17+AM18</f>
        <v>0</v>
      </c>
      <c r="AN19" s="988" t="e">
        <f t="shared" si="33"/>
        <v>#DIV/0!</v>
      </c>
      <c r="AO19" s="1032">
        <f t="shared" ref="AO19" si="56">AO17+AO18</f>
        <v>0</v>
      </c>
      <c r="AP19" s="951" t="e">
        <f t="shared" si="34"/>
        <v>#DIV/0!</v>
      </c>
      <c r="AQ19" s="1021">
        <f>AQ17+AQ18</f>
        <v>0</v>
      </c>
      <c r="AR19" s="951" t="e">
        <f t="shared" si="35"/>
        <v>#DIV/0!</v>
      </c>
      <c r="AS19" s="1032">
        <f t="shared" ref="AS19" si="57">AS17+AS18</f>
        <v>0</v>
      </c>
      <c r="AT19" s="988" t="e">
        <f t="shared" si="8"/>
        <v>#DIV/0!</v>
      </c>
      <c r="AU19" s="1032">
        <f t="shared" ref="AU19" si="58">AU17+AU18</f>
        <v>0</v>
      </c>
      <c r="AV19" s="988" t="e">
        <f t="shared" si="9"/>
        <v>#DIV/0!</v>
      </c>
      <c r="AW19" s="1032">
        <f t="shared" ref="AW19:AX19" si="59">AW17+AW18</f>
        <v>0</v>
      </c>
      <c r="AX19" s="1032">
        <f t="shared" si="59"/>
        <v>0</v>
      </c>
      <c r="AY19" s="988" t="e">
        <f t="shared" si="10"/>
        <v>#DIV/0!</v>
      </c>
      <c r="AZ19" s="1032">
        <f t="shared" ref="AZ19" si="60">AZ17+AZ18</f>
        <v>0</v>
      </c>
      <c r="BA19" s="988" t="e">
        <f t="shared" si="45"/>
        <v>#DIV/0!</v>
      </c>
      <c r="BB19" s="1032">
        <f t="shared" ref="BB19" si="61">BB17+BB18</f>
        <v>0</v>
      </c>
      <c r="BC19" s="992" t="e">
        <f t="shared" si="46"/>
        <v>#DIV/0!</v>
      </c>
      <c r="BD19" s="1032">
        <f t="shared" ref="BD19" si="62">BD17+BD18</f>
        <v>0</v>
      </c>
      <c r="BE19" s="1068" t="e">
        <f t="shared" si="36"/>
        <v>#DIV/0!</v>
      </c>
      <c r="BF19" s="1021">
        <f>BF17+BF18</f>
        <v>0</v>
      </c>
      <c r="BG19" s="951" t="e">
        <f t="shared" si="37"/>
        <v>#DIV/0!</v>
      </c>
      <c r="BH19" s="1032">
        <f t="shared" ref="BH19" si="63">BH17+BH18</f>
        <v>0</v>
      </c>
      <c r="BI19" s="994" t="e">
        <f t="shared" si="38"/>
        <v>#DIV/0!</v>
      </c>
      <c r="BJ19" s="1032">
        <f t="shared" ref="BJ19" si="64">BJ17+BJ18</f>
        <v>0</v>
      </c>
      <c r="BK19" s="988" t="e">
        <f t="shared" si="39"/>
        <v>#DIV/0!</v>
      </c>
      <c r="BL19" s="1032">
        <f t="shared" ref="BL19" si="65">BL17+BL18</f>
        <v>0</v>
      </c>
      <c r="BM19" s="951" t="e">
        <f t="shared" si="40"/>
        <v>#DIV/0!</v>
      </c>
      <c r="BN19" s="1021">
        <f>BN17+BN18</f>
        <v>0</v>
      </c>
      <c r="BO19" s="951" t="e">
        <f t="shared" si="47"/>
        <v>#DIV/0!</v>
      </c>
      <c r="BP19" s="1032">
        <f t="shared" ref="BP19" si="66">BP17+BP18</f>
        <v>0</v>
      </c>
      <c r="BQ19" s="988" t="e">
        <f t="shared" si="13"/>
        <v>#DIV/0!</v>
      </c>
      <c r="BR19" s="1032">
        <f t="shared" ref="BR19" si="67">BR17+BR18</f>
        <v>0</v>
      </c>
      <c r="BS19" s="988" t="e">
        <f t="shared" si="14"/>
        <v>#DIV/0!</v>
      </c>
      <c r="BT19" s="989">
        <f t="shared" si="15"/>
        <v>-2</v>
      </c>
      <c r="BU19" s="989">
        <f t="shared" si="16"/>
        <v>0</v>
      </c>
      <c r="BV19" s="1032"/>
      <c r="BW19" s="989">
        <f t="shared" si="17"/>
        <v>-2</v>
      </c>
      <c r="BX19" s="1033"/>
      <c r="BY19" s="989">
        <f t="shared" si="18"/>
        <v>0</v>
      </c>
      <c r="BZ19" s="1032"/>
      <c r="CA19" s="989">
        <f t="shared" si="19"/>
        <v>0</v>
      </c>
      <c r="CB19" s="1033"/>
      <c r="CC19" s="70">
        <f>AI19-L19</f>
        <v>0</v>
      </c>
      <c r="CD19" s="1033"/>
      <c r="CE19" s="989">
        <f t="shared" si="20"/>
        <v>0</v>
      </c>
      <c r="CF19" s="1033"/>
      <c r="CG19" s="989">
        <f t="shared" si="21"/>
        <v>0</v>
      </c>
      <c r="CH19" s="1033"/>
      <c r="CI19" s="70">
        <f t="shared" si="43"/>
        <v>0</v>
      </c>
      <c r="CJ19" s="1033"/>
      <c r="CK19" s="989">
        <f t="shared" si="22"/>
        <v>0</v>
      </c>
      <c r="CL19" s="1033"/>
      <c r="CM19" s="70">
        <f t="shared" si="44"/>
        <v>0</v>
      </c>
      <c r="CN19" s="1033"/>
      <c r="CO19" s="1080">
        <f t="shared" si="23"/>
        <v>-1</v>
      </c>
      <c r="CP19" s="1034"/>
      <c r="CQ19" s="1029"/>
      <c r="CR19" s="1029"/>
      <c r="CS19" s="1166"/>
      <c r="CT19" s="1035"/>
      <c r="CU19" s="1035"/>
      <c r="CV19" s="1035"/>
      <c r="CW19" s="1035"/>
      <c r="CX19" s="1035"/>
      <c r="CY19" s="1099"/>
      <c r="CZ19" s="1168"/>
      <c r="DA19" s="1101"/>
      <c r="DB19" s="1035"/>
      <c r="DC19" s="1120"/>
      <c r="DD19" s="1030"/>
      <c r="DE19" s="1030"/>
      <c r="DF19" s="1030"/>
      <c r="DG19" s="1030"/>
      <c r="DH19" s="1030"/>
      <c r="DI19" s="1030"/>
      <c r="DJ19" s="1030"/>
      <c r="DK19" s="1030"/>
      <c r="DL19" s="1030"/>
      <c r="DM19" s="1030"/>
      <c r="DN19" s="1030"/>
      <c r="DO19" s="1030"/>
      <c r="DP19" s="1030"/>
      <c r="DQ19" s="1030"/>
      <c r="DR19" s="1030"/>
      <c r="DS19" s="1030"/>
      <c r="DT19" s="1030"/>
      <c r="DU19" s="1030"/>
      <c r="DV19" s="1030"/>
      <c r="DW19" s="1030"/>
      <c r="DX19" s="1030"/>
      <c r="DY19" s="1030"/>
      <c r="DZ19" s="1030"/>
      <c r="EA19" s="1030"/>
    </row>
    <row r="20" spans="1:138" ht="15.75" x14ac:dyDescent="0.25">
      <c r="A20" s="839" t="s">
        <v>169</v>
      </c>
      <c r="B20" s="1007" t="s">
        <v>44</v>
      </c>
      <c r="C20" s="83">
        <v>2</v>
      </c>
      <c r="D20" s="84">
        <v>0</v>
      </c>
      <c r="E20" s="66">
        <f t="shared" si="24"/>
        <v>0</v>
      </c>
      <c r="F20" s="84">
        <v>2</v>
      </c>
      <c r="G20" s="67">
        <f t="shared" si="0"/>
        <v>100</v>
      </c>
      <c r="H20" s="84">
        <v>0</v>
      </c>
      <c r="I20" s="67">
        <f t="shared" si="25"/>
        <v>0</v>
      </c>
      <c r="J20" s="85">
        <v>0</v>
      </c>
      <c r="K20" s="69">
        <f t="shared" si="26"/>
        <v>0</v>
      </c>
      <c r="L20" s="85">
        <v>0</v>
      </c>
      <c r="M20" s="69">
        <f t="shared" si="27"/>
        <v>0</v>
      </c>
      <c r="N20" s="86">
        <v>0</v>
      </c>
      <c r="O20" s="69">
        <f t="shared" si="1"/>
        <v>0</v>
      </c>
      <c r="P20" s="96">
        <v>0</v>
      </c>
      <c r="Q20" s="69">
        <f t="shared" si="2"/>
        <v>0</v>
      </c>
      <c r="R20" s="70">
        <v>1</v>
      </c>
      <c r="S20" s="69">
        <f t="shared" si="28"/>
        <v>50</v>
      </c>
      <c r="T20" s="70">
        <v>1</v>
      </c>
      <c r="U20" s="69">
        <f t="shared" si="29"/>
        <v>50</v>
      </c>
      <c r="V20" s="85">
        <v>0</v>
      </c>
      <c r="W20" s="69">
        <f t="shared" si="3"/>
        <v>0</v>
      </c>
      <c r="X20" s="96">
        <v>1</v>
      </c>
      <c r="Y20" s="69">
        <f t="shared" si="4"/>
        <v>50</v>
      </c>
      <c r="Z20" s="952">
        <v>3</v>
      </c>
      <c r="AA20" s="953">
        <v>0</v>
      </c>
      <c r="AB20" s="946">
        <f t="shared" si="5"/>
        <v>0</v>
      </c>
      <c r="AC20" s="953">
        <v>3</v>
      </c>
      <c r="AD20" s="955">
        <v>100</v>
      </c>
      <c r="AE20" s="953">
        <v>0</v>
      </c>
      <c r="AF20" s="956">
        <v>0</v>
      </c>
      <c r="AG20" s="954">
        <v>1</v>
      </c>
      <c r="AH20" s="1067">
        <f t="shared" si="30"/>
        <v>33.333333333333336</v>
      </c>
      <c r="AI20" s="1017">
        <v>0</v>
      </c>
      <c r="AJ20" s="951">
        <f t="shared" si="31"/>
        <v>0</v>
      </c>
      <c r="AK20" s="1070">
        <v>0</v>
      </c>
      <c r="AL20" s="949">
        <f t="shared" si="32"/>
        <v>0</v>
      </c>
      <c r="AM20" s="950">
        <v>0</v>
      </c>
      <c r="AN20" s="951">
        <f t="shared" si="33"/>
        <v>0</v>
      </c>
      <c r="AO20" s="1017">
        <v>0</v>
      </c>
      <c r="AP20" s="951">
        <f t="shared" si="34"/>
        <v>0</v>
      </c>
      <c r="AQ20" s="1017">
        <v>3</v>
      </c>
      <c r="AR20" s="951">
        <f t="shared" si="35"/>
        <v>100</v>
      </c>
      <c r="AS20" s="950">
        <v>0</v>
      </c>
      <c r="AT20" s="951">
        <f t="shared" si="8"/>
        <v>0</v>
      </c>
      <c r="AU20" s="950">
        <v>1</v>
      </c>
      <c r="AV20" s="951">
        <f t="shared" si="9"/>
        <v>33.333333333333336</v>
      </c>
      <c r="AW20" s="952"/>
      <c r="AX20" s="953">
        <v>0</v>
      </c>
      <c r="AY20" s="946" t="e">
        <f t="shared" si="10"/>
        <v>#DIV/0!</v>
      </c>
      <c r="AZ20" s="953"/>
      <c r="BA20" s="955">
        <v>100</v>
      </c>
      <c r="BB20" s="953">
        <v>0</v>
      </c>
      <c r="BC20" s="956">
        <v>0</v>
      </c>
      <c r="BD20" s="954">
        <v>0</v>
      </c>
      <c r="BE20" s="1067" t="e">
        <f t="shared" si="36"/>
        <v>#DIV/0!</v>
      </c>
      <c r="BF20" s="1017">
        <v>0</v>
      </c>
      <c r="BG20" s="951" t="e">
        <f t="shared" si="37"/>
        <v>#DIV/0!</v>
      </c>
      <c r="BH20" s="1070">
        <v>0</v>
      </c>
      <c r="BI20" s="949" t="e">
        <f t="shared" si="38"/>
        <v>#DIV/0!</v>
      </c>
      <c r="BJ20" s="950">
        <v>0</v>
      </c>
      <c r="BK20" s="951" t="e">
        <f t="shared" si="39"/>
        <v>#DIV/0!</v>
      </c>
      <c r="BL20" s="1017">
        <v>0</v>
      </c>
      <c r="BM20" s="951" t="e">
        <f t="shared" si="40"/>
        <v>#DIV/0!</v>
      </c>
      <c r="BN20" s="1017">
        <v>0</v>
      </c>
      <c r="BO20" s="951" t="e">
        <f t="shared" si="47"/>
        <v>#DIV/0!</v>
      </c>
      <c r="BP20" s="950">
        <v>0</v>
      </c>
      <c r="BQ20" s="951" t="e">
        <f t="shared" si="13"/>
        <v>#DIV/0!</v>
      </c>
      <c r="BR20" s="950">
        <v>0</v>
      </c>
      <c r="BS20" s="951" t="e">
        <f t="shared" si="14"/>
        <v>#DIV/0!</v>
      </c>
      <c r="BT20" s="64">
        <f t="shared" si="15"/>
        <v>1</v>
      </c>
      <c r="BU20" s="66">
        <f t="shared" si="16"/>
        <v>0</v>
      </c>
      <c r="BV20" s="87"/>
      <c r="BW20" s="66">
        <f t="shared" si="17"/>
        <v>1</v>
      </c>
      <c r="BX20" s="67"/>
      <c r="BY20" s="66">
        <f t="shared" si="18"/>
        <v>0</v>
      </c>
      <c r="BZ20" s="97"/>
      <c r="CA20" s="71">
        <f t="shared" si="19"/>
        <v>1</v>
      </c>
      <c r="CB20" s="69"/>
      <c r="CC20" s="70">
        <f t="shared" si="42"/>
        <v>0</v>
      </c>
      <c r="CD20" s="69"/>
      <c r="CE20" s="71">
        <f t="shared" si="20"/>
        <v>0</v>
      </c>
      <c r="CF20" s="69"/>
      <c r="CG20" s="71">
        <f t="shared" si="21"/>
        <v>0</v>
      </c>
      <c r="CH20" s="69"/>
      <c r="CI20" s="70">
        <f t="shared" si="43"/>
        <v>-1</v>
      </c>
      <c r="CJ20" s="69"/>
      <c r="CK20" s="71">
        <f t="shared" si="22"/>
        <v>0</v>
      </c>
      <c r="CL20" s="69"/>
      <c r="CM20" s="70">
        <f t="shared" si="44"/>
        <v>0</v>
      </c>
      <c r="CN20" s="69"/>
      <c r="CO20" s="1058">
        <f t="shared" si="23"/>
        <v>0</v>
      </c>
      <c r="CP20" s="72"/>
      <c r="CQ20" s="82"/>
      <c r="CR20" s="82"/>
      <c r="CS20" s="1166"/>
      <c r="CT20" s="95"/>
      <c r="CU20" s="95"/>
      <c r="CV20" s="95"/>
      <c r="CW20" s="95"/>
      <c r="CX20" s="95"/>
      <c r="CY20" s="1097"/>
      <c r="CZ20" s="1168"/>
      <c r="DA20" s="1101"/>
      <c r="DB20" s="95"/>
      <c r="DC20" s="63"/>
      <c r="DD20" s="78"/>
      <c r="DE20" s="78"/>
      <c r="DF20" s="78"/>
      <c r="DG20" s="78"/>
      <c r="DH20" s="78"/>
      <c r="DI20" s="78"/>
      <c r="DJ20" s="78"/>
      <c r="DK20" s="78"/>
      <c r="DL20" s="78"/>
      <c r="DM20" s="78"/>
      <c r="DN20" s="78"/>
      <c r="DO20" s="78"/>
      <c r="DP20" s="78"/>
      <c r="DQ20" s="78"/>
      <c r="DR20" s="78"/>
      <c r="DS20" s="78"/>
      <c r="DT20" s="78"/>
      <c r="DU20" s="78"/>
      <c r="DV20" s="78"/>
      <c r="DW20" s="78"/>
      <c r="DX20" s="78"/>
      <c r="DY20" s="78"/>
      <c r="DZ20" s="78"/>
      <c r="EA20" s="78"/>
    </row>
    <row r="21" spans="1:138" ht="25.5" customHeight="1" x14ac:dyDescent="0.25">
      <c r="A21" s="839" t="s">
        <v>170</v>
      </c>
      <c r="B21" s="1007" t="s">
        <v>27</v>
      </c>
      <c r="C21" s="64">
        <v>17</v>
      </c>
      <c r="D21" s="65">
        <v>0</v>
      </c>
      <c r="E21" s="66">
        <f t="shared" si="24"/>
        <v>0</v>
      </c>
      <c r="F21" s="65">
        <v>17</v>
      </c>
      <c r="G21" s="67">
        <f t="shared" si="0"/>
        <v>100</v>
      </c>
      <c r="H21" s="65">
        <v>0</v>
      </c>
      <c r="I21" s="67">
        <f t="shared" si="25"/>
        <v>0</v>
      </c>
      <c r="J21" s="68">
        <v>0</v>
      </c>
      <c r="K21" s="69">
        <f t="shared" si="26"/>
        <v>0</v>
      </c>
      <c r="L21" s="68">
        <v>0</v>
      </c>
      <c r="M21" s="69">
        <f t="shared" si="27"/>
        <v>0</v>
      </c>
      <c r="N21" s="71">
        <v>1</v>
      </c>
      <c r="O21" s="69">
        <f t="shared" si="1"/>
        <v>5.882352941176471</v>
      </c>
      <c r="P21" s="71">
        <v>1</v>
      </c>
      <c r="Q21" s="69">
        <f t="shared" si="2"/>
        <v>5.882352941176471</v>
      </c>
      <c r="R21" s="70">
        <v>6</v>
      </c>
      <c r="S21" s="69">
        <f t="shared" si="28"/>
        <v>35.294117647058826</v>
      </c>
      <c r="T21" s="70">
        <v>9</v>
      </c>
      <c r="U21" s="69">
        <f t="shared" si="29"/>
        <v>52.941176470588232</v>
      </c>
      <c r="V21" s="1059">
        <v>0</v>
      </c>
      <c r="W21" s="69">
        <f t="shared" si="3"/>
        <v>0</v>
      </c>
      <c r="X21" s="71">
        <v>4</v>
      </c>
      <c r="Y21" s="69">
        <f t="shared" si="4"/>
        <v>23.529411764705884</v>
      </c>
      <c r="Z21" s="944">
        <v>14</v>
      </c>
      <c r="AA21" s="945">
        <v>0</v>
      </c>
      <c r="AB21" s="946">
        <f t="shared" si="5"/>
        <v>0</v>
      </c>
      <c r="AC21" s="945">
        <v>15</v>
      </c>
      <c r="AD21" s="946">
        <f t="shared" si="6"/>
        <v>107.14285714285714</v>
      </c>
      <c r="AE21" s="945">
        <v>0</v>
      </c>
      <c r="AF21" s="947">
        <f t="shared" si="7"/>
        <v>0</v>
      </c>
      <c r="AG21" s="948">
        <v>1</v>
      </c>
      <c r="AH21" s="1067">
        <f>AG21*100/AC21</f>
        <v>6.666666666666667</v>
      </c>
      <c r="AI21" s="1017">
        <v>0</v>
      </c>
      <c r="AJ21" s="951">
        <f t="shared" si="31"/>
        <v>0</v>
      </c>
      <c r="AK21" s="1069">
        <v>3</v>
      </c>
      <c r="AL21" s="949">
        <f t="shared" si="32"/>
        <v>20</v>
      </c>
      <c r="AM21" s="950">
        <v>1</v>
      </c>
      <c r="AN21" s="951">
        <f t="shared" si="33"/>
        <v>6.666666666666667</v>
      </c>
      <c r="AO21" s="1017">
        <v>2</v>
      </c>
      <c r="AP21" s="951">
        <f t="shared" si="34"/>
        <v>13.333333333333334</v>
      </c>
      <c r="AQ21" s="1017">
        <v>7</v>
      </c>
      <c r="AR21" s="951">
        <f>AQ21*100/AC21</f>
        <v>46.666666666666664</v>
      </c>
      <c r="AS21" s="950">
        <v>0</v>
      </c>
      <c r="AT21" s="951">
        <f t="shared" si="8"/>
        <v>0</v>
      </c>
      <c r="AU21" s="950">
        <v>1</v>
      </c>
      <c r="AV21" s="951">
        <f t="shared" si="9"/>
        <v>6.666666666666667</v>
      </c>
      <c r="AW21" s="944"/>
      <c r="AX21" s="945">
        <v>0</v>
      </c>
      <c r="AY21" s="946" t="e">
        <f t="shared" si="10"/>
        <v>#DIV/0!</v>
      </c>
      <c r="AZ21" s="945"/>
      <c r="BA21" s="946" t="e">
        <f t="shared" ref="BA21:BA23" si="68">AZ21*100/AW21</f>
        <v>#DIV/0!</v>
      </c>
      <c r="BB21" s="945">
        <v>0</v>
      </c>
      <c r="BC21" s="947" t="e">
        <f t="shared" ref="BC21:BC23" si="69">BB21*100/AW21</f>
        <v>#DIV/0!</v>
      </c>
      <c r="BD21" s="948">
        <v>0</v>
      </c>
      <c r="BE21" s="1067" t="e">
        <f>BD21*100/AZ21</f>
        <v>#DIV/0!</v>
      </c>
      <c r="BF21" s="1017">
        <v>0</v>
      </c>
      <c r="BG21" s="951" t="e">
        <f t="shared" si="37"/>
        <v>#DIV/0!</v>
      </c>
      <c r="BH21" s="1069">
        <v>0</v>
      </c>
      <c r="BI21" s="949" t="e">
        <f t="shared" si="38"/>
        <v>#DIV/0!</v>
      </c>
      <c r="BJ21" s="950">
        <v>0</v>
      </c>
      <c r="BK21" s="951" t="e">
        <f t="shared" si="39"/>
        <v>#DIV/0!</v>
      </c>
      <c r="BL21" s="1017">
        <v>0</v>
      </c>
      <c r="BM21" s="951" t="e">
        <f t="shared" si="40"/>
        <v>#DIV/0!</v>
      </c>
      <c r="BN21" s="1017">
        <v>0</v>
      </c>
      <c r="BO21" s="951" t="e">
        <f>BN21*100/AZ21</f>
        <v>#DIV/0!</v>
      </c>
      <c r="BP21" s="950">
        <v>0</v>
      </c>
      <c r="BQ21" s="951" t="e">
        <f t="shared" si="13"/>
        <v>#DIV/0!</v>
      </c>
      <c r="BR21" s="950">
        <v>0</v>
      </c>
      <c r="BS21" s="951" t="e">
        <f t="shared" si="14"/>
        <v>#DIV/0!</v>
      </c>
      <c r="BT21" s="64">
        <f t="shared" si="15"/>
        <v>-3</v>
      </c>
      <c r="BU21" s="66">
        <f t="shared" si="16"/>
        <v>0</v>
      </c>
      <c r="BV21" s="97"/>
      <c r="BW21" s="66">
        <f t="shared" si="17"/>
        <v>-2</v>
      </c>
      <c r="BX21" s="67"/>
      <c r="BY21" s="66">
        <f t="shared" si="18"/>
        <v>0</v>
      </c>
      <c r="BZ21" s="97"/>
      <c r="CA21" s="71">
        <f t="shared" si="19"/>
        <v>1</v>
      </c>
      <c r="CB21" s="69"/>
      <c r="CC21" s="70">
        <f t="shared" si="42"/>
        <v>0</v>
      </c>
      <c r="CD21" s="69"/>
      <c r="CE21" s="71">
        <f t="shared" si="20"/>
        <v>2</v>
      </c>
      <c r="CF21" s="69"/>
      <c r="CG21" s="71">
        <f t="shared" si="21"/>
        <v>0</v>
      </c>
      <c r="CH21" s="69"/>
      <c r="CI21" s="70">
        <f t="shared" si="43"/>
        <v>-4</v>
      </c>
      <c r="CJ21" s="69"/>
      <c r="CK21" s="71">
        <f t="shared" si="22"/>
        <v>0</v>
      </c>
      <c r="CL21" s="69"/>
      <c r="CM21" s="70">
        <f>AS21-V21</f>
        <v>0</v>
      </c>
      <c r="CN21" s="69"/>
      <c r="CO21" s="1058">
        <f t="shared" si="23"/>
        <v>-3</v>
      </c>
      <c r="CP21" s="72"/>
      <c r="CQ21" s="98"/>
      <c r="CR21" s="98"/>
      <c r="CS21" s="1175" t="s">
        <v>171</v>
      </c>
      <c r="CT21" s="95"/>
      <c r="CU21" s="95"/>
      <c r="CV21" s="95"/>
      <c r="CW21" s="95"/>
      <c r="CX21" s="95"/>
      <c r="CY21" s="95"/>
      <c r="CZ21" s="95"/>
      <c r="DA21" s="95" t="s">
        <v>172</v>
      </c>
      <c r="DB21" s="95" t="s">
        <v>173</v>
      </c>
      <c r="DC21" s="1121"/>
      <c r="DD21" s="99"/>
      <c r="DE21" s="100"/>
      <c r="DF21" s="100"/>
      <c r="DG21" s="100"/>
      <c r="DH21" s="100"/>
      <c r="DI21" s="100"/>
      <c r="DJ21" s="100"/>
      <c r="DK21" s="100"/>
      <c r="DL21" s="100"/>
      <c r="DM21" s="100"/>
      <c r="DN21" s="100"/>
      <c r="DO21" s="100"/>
      <c r="DP21" s="100"/>
      <c r="DQ21" s="100"/>
      <c r="DR21" s="100"/>
      <c r="DS21" s="100"/>
      <c r="DT21" s="100"/>
      <c r="DU21" s="100"/>
      <c r="DV21" s="100"/>
      <c r="DW21" s="100"/>
      <c r="DX21" s="100"/>
      <c r="DY21" s="100"/>
      <c r="DZ21" s="100"/>
      <c r="EA21" s="100"/>
      <c r="EB21" s="100"/>
      <c r="EC21" s="100"/>
      <c r="ED21" s="100"/>
      <c r="EE21" s="100"/>
      <c r="EF21" s="100"/>
      <c r="EG21" s="100"/>
      <c r="EH21" s="100"/>
    </row>
    <row r="22" spans="1:138" ht="25.5" customHeight="1" x14ac:dyDescent="0.25">
      <c r="A22" s="839" t="s">
        <v>170</v>
      </c>
      <c r="B22" s="1007" t="s">
        <v>1147</v>
      </c>
      <c r="C22" s="1010">
        <v>1</v>
      </c>
      <c r="D22" s="65">
        <v>0</v>
      </c>
      <c r="E22" s="66">
        <f t="shared" si="24"/>
        <v>0</v>
      </c>
      <c r="F22" s="65">
        <v>1</v>
      </c>
      <c r="G22" s="67">
        <f t="shared" si="0"/>
        <v>100</v>
      </c>
      <c r="H22" s="65">
        <v>0</v>
      </c>
      <c r="I22" s="67">
        <f t="shared" si="25"/>
        <v>0</v>
      </c>
      <c r="J22" s="68">
        <v>0</v>
      </c>
      <c r="K22" s="69">
        <f t="shared" si="26"/>
        <v>0</v>
      </c>
      <c r="L22" s="68">
        <v>0</v>
      </c>
      <c r="M22" s="69">
        <f t="shared" si="27"/>
        <v>0</v>
      </c>
      <c r="N22" s="1011">
        <v>0</v>
      </c>
      <c r="O22" s="69">
        <f t="shared" si="1"/>
        <v>0</v>
      </c>
      <c r="P22" s="1011">
        <v>0</v>
      </c>
      <c r="Q22" s="69">
        <f t="shared" si="2"/>
        <v>0</v>
      </c>
      <c r="R22" s="70">
        <v>0</v>
      </c>
      <c r="S22" s="69">
        <f t="shared" si="28"/>
        <v>0</v>
      </c>
      <c r="T22" s="70">
        <v>1</v>
      </c>
      <c r="U22" s="69">
        <f t="shared" si="29"/>
        <v>100</v>
      </c>
      <c r="V22" s="1060">
        <v>0</v>
      </c>
      <c r="W22" s="69">
        <f t="shared" si="3"/>
        <v>0</v>
      </c>
      <c r="X22" s="1011">
        <v>0</v>
      </c>
      <c r="Y22" s="69">
        <f t="shared" si="4"/>
        <v>0</v>
      </c>
      <c r="Z22" s="944">
        <v>2</v>
      </c>
      <c r="AA22" s="1012">
        <v>0</v>
      </c>
      <c r="AB22" s="946">
        <f t="shared" si="5"/>
        <v>0</v>
      </c>
      <c r="AC22" s="1012">
        <v>0</v>
      </c>
      <c r="AD22" s="946">
        <f t="shared" si="6"/>
        <v>0</v>
      </c>
      <c r="AE22" s="1012">
        <v>0</v>
      </c>
      <c r="AF22" s="947">
        <f t="shared" si="7"/>
        <v>0</v>
      </c>
      <c r="AG22" s="1013">
        <v>0</v>
      </c>
      <c r="AH22" s="1067" t="e">
        <f>AG22*100/AC22</f>
        <v>#DIV/0!</v>
      </c>
      <c r="AI22" s="1017">
        <v>0</v>
      </c>
      <c r="AJ22" s="951" t="e">
        <f t="shared" si="31"/>
        <v>#DIV/0!</v>
      </c>
      <c r="AK22" s="1069">
        <v>0</v>
      </c>
      <c r="AL22" s="949" t="e">
        <f t="shared" si="32"/>
        <v>#DIV/0!</v>
      </c>
      <c r="AM22" s="950">
        <v>0</v>
      </c>
      <c r="AN22" s="951" t="e">
        <f t="shared" si="33"/>
        <v>#DIV/0!</v>
      </c>
      <c r="AO22" s="1017">
        <v>0</v>
      </c>
      <c r="AP22" s="951" t="e">
        <f>AO22*100/AC22</f>
        <v>#DIV/0!</v>
      </c>
      <c r="AQ22" s="1017">
        <v>2</v>
      </c>
      <c r="AR22" s="951" t="e">
        <f t="shared" si="35"/>
        <v>#DIV/0!</v>
      </c>
      <c r="AS22" s="950">
        <v>0</v>
      </c>
      <c r="AT22" s="951" t="e">
        <f t="shared" si="8"/>
        <v>#DIV/0!</v>
      </c>
      <c r="AU22" s="950">
        <v>0</v>
      </c>
      <c r="AV22" s="951" t="e">
        <f t="shared" si="9"/>
        <v>#DIV/0!</v>
      </c>
      <c r="AW22" s="944"/>
      <c r="AX22" s="1012">
        <v>0</v>
      </c>
      <c r="AY22" s="946" t="e">
        <f t="shared" si="10"/>
        <v>#DIV/0!</v>
      </c>
      <c r="AZ22" s="1012"/>
      <c r="BA22" s="946" t="e">
        <f t="shared" si="68"/>
        <v>#DIV/0!</v>
      </c>
      <c r="BB22" s="1012">
        <v>0</v>
      </c>
      <c r="BC22" s="947" t="e">
        <f t="shared" si="69"/>
        <v>#DIV/0!</v>
      </c>
      <c r="BD22" s="1013">
        <v>0</v>
      </c>
      <c r="BE22" s="1067" t="e">
        <f>BD22*100/AZ22</f>
        <v>#DIV/0!</v>
      </c>
      <c r="BF22" s="1017">
        <v>0</v>
      </c>
      <c r="BG22" s="951" t="e">
        <f t="shared" si="37"/>
        <v>#DIV/0!</v>
      </c>
      <c r="BH22" s="1069">
        <v>0</v>
      </c>
      <c r="BI22" s="949" t="e">
        <f t="shared" si="38"/>
        <v>#DIV/0!</v>
      </c>
      <c r="BJ22" s="950">
        <v>0</v>
      </c>
      <c r="BK22" s="951" t="e">
        <f t="shared" si="39"/>
        <v>#DIV/0!</v>
      </c>
      <c r="BL22" s="1017">
        <v>0</v>
      </c>
      <c r="BM22" s="951" t="e">
        <f>BL22*100/AZ22</f>
        <v>#DIV/0!</v>
      </c>
      <c r="BN22" s="1017">
        <v>0</v>
      </c>
      <c r="BO22" s="951" t="e">
        <f t="shared" ref="BO22" si="70">BN22*100/AZ22</f>
        <v>#DIV/0!</v>
      </c>
      <c r="BP22" s="950">
        <v>0</v>
      </c>
      <c r="BQ22" s="951" t="e">
        <f t="shared" si="13"/>
        <v>#DIV/0!</v>
      </c>
      <c r="BR22" s="950">
        <v>0</v>
      </c>
      <c r="BS22" s="951" t="e">
        <f t="shared" si="14"/>
        <v>#DIV/0!</v>
      </c>
      <c r="BT22" s="64">
        <f t="shared" si="15"/>
        <v>1</v>
      </c>
      <c r="BU22" s="66">
        <f t="shared" si="16"/>
        <v>0</v>
      </c>
      <c r="BV22" s="97"/>
      <c r="BW22" s="66">
        <f t="shared" si="17"/>
        <v>-1</v>
      </c>
      <c r="BX22" s="1014"/>
      <c r="BY22" s="66">
        <f t="shared" si="18"/>
        <v>0</v>
      </c>
      <c r="BZ22" s="97"/>
      <c r="CA22" s="71">
        <f t="shared" si="19"/>
        <v>0</v>
      </c>
      <c r="CB22" s="69"/>
      <c r="CC22" s="70">
        <f t="shared" si="42"/>
        <v>0</v>
      </c>
      <c r="CD22" s="69"/>
      <c r="CE22" s="71">
        <f t="shared" si="20"/>
        <v>0</v>
      </c>
      <c r="CF22" s="69"/>
      <c r="CG22" s="71">
        <f t="shared" si="21"/>
        <v>0</v>
      </c>
      <c r="CH22" s="69"/>
      <c r="CI22" s="70">
        <f>AO22-R22</f>
        <v>0</v>
      </c>
      <c r="CJ22" s="69"/>
      <c r="CK22" s="71">
        <f t="shared" si="22"/>
        <v>0</v>
      </c>
      <c r="CL22" s="69"/>
      <c r="CM22" s="70">
        <f t="shared" si="44"/>
        <v>0</v>
      </c>
      <c r="CN22" s="69"/>
      <c r="CO22" s="1058">
        <f t="shared" si="23"/>
        <v>0</v>
      </c>
      <c r="CP22" s="1015"/>
      <c r="CQ22" s="98"/>
      <c r="CR22" s="98"/>
      <c r="CS22" s="1175"/>
      <c r="CT22" s="95"/>
      <c r="CU22" s="95"/>
      <c r="CV22" s="95"/>
      <c r="CW22" s="95"/>
      <c r="CX22" s="95"/>
      <c r="CY22" s="95"/>
      <c r="CZ22" s="95"/>
      <c r="DA22" s="95"/>
      <c r="DB22" s="95"/>
      <c r="DC22" s="1122"/>
      <c r="DD22" s="1016"/>
      <c r="DE22" s="100"/>
      <c r="DF22" s="100"/>
      <c r="DG22" s="100"/>
      <c r="DH22" s="100"/>
      <c r="DI22" s="100"/>
      <c r="DJ22" s="100"/>
      <c r="DK22" s="100"/>
      <c r="DL22" s="100"/>
      <c r="DM22" s="100"/>
      <c r="DN22" s="100"/>
      <c r="DO22" s="100"/>
      <c r="DP22" s="100"/>
      <c r="DQ22" s="100"/>
      <c r="DR22" s="100"/>
      <c r="DS22" s="100"/>
      <c r="DT22" s="100"/>
      <c r="DU22" s="100"/>
      <c r="DV22" s="100"/>
      <c r="DW22" s="100"/>
      <c r="DX22" s="100"/>
      <c r="DY22" s="100"/>
      <c r="DZ22" s="100"/>
      <c r="EA22" s="100"/>
      <c r="EB22" s="100"/>
      <c r="EC22" s="100"/>
      <c r="ED22" s="100"/>
      <c r="EE22" s="100"/>
      <c r="EF22" s="100"/>
      <c r="EG22" s="100"/>
      <c r="EH22" s="100"/>
    </row>
    <row r="23" spans="1:138" s="1031" customFormat="1" ht="25.5" customHeight="1" x14ac:dyDescent="0.25">
      <c r="A23" s="1019" t="s">
        <v>170</v>
      </c>
      <c r="B23" s="1020"/>
      <c r="C23" s="1036">
        <f>C21+C22</f>
        <v>18</v>
      </c>
      <c r="D23" s="1036">
        <f>D21+D22</f>
        <v>0</v>
      </c>
      <c r="E23" s="66">
        <f t="shared" si="24"/>
        <v>0</v>
      </c>
      <c r="F23" s="1036">
        <f>F21+F22</f>
        <v>18</v>
      </c>
      <c r="G23" s="67">
        <f t="shared" si="0"/>
        <v>100</v>
      </c>
      <c r="H23" s="1036">
        <f>H21+H22</f>
        <v>0</v>
      </c>
      <c r="I23" s="67">
        <f t="shared" si="25"/>
        <v>0</v>
      </c>
      <c r="J23" s="1036">
        <f>J21+J22</f>
        <v>0</v>
      </c>
      <c r="K23" s="69">
        <f t="shared" si="26"/>
        <v>0</v>
      </c>
      <c r="L23" s="1036">
        <f>L21+L22</f>
        <v>0</v>
      </c>
      <c r="M23" s="69">
        <f t="shared" si="27"/>
        <v>0</v>
      </c>
      <c r="N23" s="1036">
        <f>N21+N22</f>
        <v>1</v>
      </c>
      <c r="O23" s="69">
        <f t="shared" si="1"/>
        <v>5.5555555555555554</v>
      </c>
      <c r="P23" s="1036">
        <f>P21+P22</f>
        <v>1</v>
      </c>
      <c r="Q23" s="69">
        <f t="shared" si="2"/>
        <v>5.5555555555555554</v>
      </c>
      <c r="R23" s="1063">
        <f>R21+R22</f>
        <v>6</v>
      </c>
      <c r="S23" s="69">
        <f t="shared" si="28"/>
        <v>33.333333333333336</v>
      </c>
      <c r="T23" s="1021">
        <f>T21+T22</f>
        <v>10</v>
      </c>
      <c r="U23" s="69">
        <f t="shared" si="29"/>
        <v>55.555555555555557</v>
      </c>
      <c r="V23" s="1056">
        <f>V21+V22</f>
        <v>0</v>
      </c>
      <c r="W23" s="69">
        <f t="shared" si="3"/>
        <v>0</v>
      </c>
      <c r="X23" s="1036">
        <f>X21+X22</f>
        <v>4</v>
      </c>
      <c r="Y23" s="69">
        <f t="shared" si="4"/>
        <v>22.222222222222221</v>
      </c>
      <c r="Z23" s="1036">
        <f>Z21+Z22</f>
        <v>16</v>
      </c>
      <c r="AA23" s="1036">
        <f>AA21+AA22</f>
        <v>0</v>
      </c>
      <c r="AB23" s="946">
        <f t="shared" si="5"/>
        <v>0</v>
      </c>
      <c r="AC23" s="1036">
        <f>AC21+AC22</f>
        <v>15</v>
      </c>
      <c r="AD23" s="946">
        <f t="shared" si="6"/>
        <v>93.75</v>
      </c>
      <c r="AE23" s="1036">
        <f>AE21+AE22</f>
        <v>0</v>
      </c>
      <c r="AF23" s="947">
        <f t="shared" si="7"/>
        <v>0</v>
      </c>
      <c r="AG23" s="1036">
        <f>AG21+AG22</f>
        <v>1</v>
      </c>
      <c r="AH23" s="1067">
        <f>AG23*100/AC23</f>
        <v>6.666666666666667</v>
      </c>
      <c r="AI23" s="1021">
        <f>AI21+AI22</f>
        <v>0</v>
      </c>
      <c r="AJ23" s="951">
        <f t="shared" si="31"/>
        <v>0</v>
      </c>
      <c r="AK23" s="1056">
        <f>AK21+AK22</f>
        <v>3</v>
      </c>
      <c r="AL23" s="949">
        <f t="shared" si="32"/>
        <v>20</v>
      </c>
      <c r="AM23" s="1036">
        <f>AM21+AM22</f>
        <v>1</v>
      </c>
      <c r="AN23" s="951">
        <f t="shared" si="33"/>
        <v>6.666666666666667</v>
      </c>
      <c r="AO23" s="1036">
        <f>AO21+AO22</f>
        <v>2</v>
      </c>
      <c r="AP23" s="951">
        <f>AO23*100/AC23</f>
        <v>13.333333333333334</v>
      </c>
      <c r="AQ23" s="1021">
        <f>AQ21+AQ22</f>
        <v>9</v>
      </c>
      <c r="AR23" s="951">
        <f>AQ23*100/AC23</f>
        <v>60</v>
      </c>
      <c r="AS23" s="1036">
        <f>AS21+AS22</f>
        <v>0</v>
      </c>
      <c r="AT23" s="951">
        <f t="shared" si="8"/>
        <v>0</v>
      </c>
      <c r="AU23" s="1036">
        <f>AU21+AU22</f>
        <v>1</v>
      </c>
      <c r="AV23" s="951">
        <f t="shared" si="9"/>
        <v>6.666666666666667</v>
      </c>
      <c r="AW23" s="1036">
        <f>AW21+AW22</f>
        <v>0</v>
      </c>
      <c r="AX23" s="1036">
        <f>AX21+AX22</f>
        <v>0</v>
      </c>
      <c r="AY23" s="946" t="e">
        <f t="shared" si="10"/>
        <v>#DIV/0!</v>
      </c>
      <c r="AZ23" s="1036">
        <f>AZ21+AZ22</f>
        <v>0</v>
      </c>
      <c r="BA23" s="946" t="e">
        <f t="shared" si="68"/>
        <v>#DIV/0!</v>
      </c>
      <c r="BB23" s="1036">
        <f>BB21+BB22</f>
        <v>0</v>
      </c>
      <c r="BC23" s="947" t="e">
        <f t="shared" si="69"/>
        <v>#DIV/0!</v>
      </c>
      <c r="BD23" s="1036">
        <f>BD21+BD22</f>
        <v>0</v>
      </c>
      <c r="BE23" s="1067" t="e">
        <f>BD23*100/AZ23</f>
        <v>#DIV/0!</v>
      </c>
      <c r="BF23" s="1021">
        <f>BF21+BF22</f>
        <v>0</v>
      </c>
      <c r="BG23" s="951" t="e">
        <f t="shared" si="37"/>
        <v>#DIV/0!</v>
      </c>
      <c r="BH23" s="1056">
        <f>BH21+BH22</f>
        <v>0</v>
      </c>
      <c r="BI23" s="949" t="e">
        <f t="shared" si="38"/>
        <v>#DIV/0!</v>
      </c>
      <c r="BJ23" s="1036">
        <f>BJ21+BJ22</f>
        <v>0</v>
      </c>
      <c r="BK23" s="951" t="e">
        <f t="shared" si="39"/>
        <v>#DIV/0!</v>
      </c>
      <c r="BL23" s="1036">
        <f>BL21+BL22</f>
        <v>0</v>
      </c>
      <c r="BM23" s="951" t="e">
        <f>BL23*100/AZ23</f>
        <v>#DIV/0!</v>
      </c>
      <c r="BN23" s="1021">
        <f>BN21+BN22</f>
        <v>0</v>
      </c>
      <c r="BO23" s="951" t="e">
        <f>BN23*100/AZ23</f>
        <v>#DIV/0!</v>
      </c>
      <c r="BP23" s="1036">
        <f>BP21+BP22</f>
        <v>0</v>
      </c>
      <c r="BQ23" s="951" t="e">
        <f t="shared" si="13"/>
        <v>#DIV/0!</v>
      </c>
      <c r="BR23" s="1036">
        <f>BR21+BR22</f>
        <v>0</v>
      </c>
      <c r="BS23" s="951" t="e">
        <f t="shared" si="14"/>
        <v>#DIV/0!</v>
      </c>
      <c r="BT23" s="64">
        <f t="shared" si="15"/>
        <v>-2</v>
      </c>
      <c r="BU23" s="66">
        <f t="shared" si="16"/>
        <v>0</v>
      </c>
      <c r="BV23" s="1037"/>
      <c r="BW23" s="66">
        <f t="shared" si="17"/>
        <v>-3</v>
      </c>
      <c r="BX23" s="1038"/>
      <c r="BY23" s="66">
        <f t="shared" si="18"/>
        <v>0</v>
      </c>
      <c r="BZ23" s="1037"/>
      <c r="CA23" s="71">
        <f t="shared" si="19"/>
        <v>1</v>
      </c>
      <c r="CB23" s="1023"/>
      <c r="CC23" s="70">
        <f t="shared" si="42"/>
        <v>0</v>
      </c>
      <c r="CD23" s="1023"/>
      <c r="CE23" s="71">
        <f t="shared" si="20"/>
        <v>2</v>
      </c>
      <c r="CF23" s="1023"/>
      <c r="CG23" s="71">
        <f t="shared" si="21"/>
        <v>0</v>
      </c>
      <c r="CH23" s="1023"/>
      <c r="CI23" s="70">
        <f t="shared" si="43"/>
        <v>-4</v>
      </c>
      <c r="CJ23" s="1023"/>
      <c r="CK23" s="71">
        <f t="shared" si="22"/>
        <v>0</v>
      </c>
      <c r="CL23" s="1023"/>
      <c r="CM23" s="70">
        <f>AS23-V23</f>
        <v>0</v>
      </c>
      <c r="CN23" s="1023"/>
      <c r="CO23" s="1058">
        <f t="shared" si="23"/>
        <v>-3</v>
      </c>
      <c r="CP23" s="1039"/>
      <c r="CQ23" s="1040"/>
      <c r="CR23" s="1040"/>
      <c r="CS23" s="1175"/>
      <c r="CT23" s="1041"/>
      <c r="CU23" s="1041"/>
      <c r="CV23" s="1041"/>
      <c r="CW23" s="1041"/>
      <c r="CX23" s="1041"/>
      <c r="CY23" s="1041"/>
      <c r="CZ23" s="1041"/>
      <c r="DA23" s="1041"/>
      <c r="DB23" s="1041"/>
      <c r="DC23" s="1123"/>
      <c r="DD23" s="1042"/>
      <c r="DE23" s="1043"/>
      <c r="DF23" s="1043"/>
      <c r="DG23" s="1043"/>
      <c r="DH23" s="1043"/>
      <c r="DI23" s="1043"/>
      <c r="DJ23" s="1043"/>
      <c r="DK23" s="1043"/>
      <c r="DL23" s="1043"/>
      <c r="DM23" s="1043"/>
      <c r="DN23" s="1043"/>
      <c r="DO23" s="1043"/>
      <c r="DP23" s="1043"/>
      <c r="DQ23" s="1043"/>
      <c r="DR23" s="1043"/>
      <c r="DS23" s="1043"/>
      <c r="DT23" s="1043"/>
      <c r="DU23" s="1043"/>
      <c r="DV23" s="1043"/>
      <c r="DW23" s="1043"/>
      <c r="DX23" s="1043"/>
      <c r="DY23" s="1043"/>
      <c r="DZ23" s="1043"/>
      <c r="EA23" s="1043"/>
      <c r="EB23" s="1043"/>
      <c r="EC23" s="1043"/>
      <c r="ED23" s="1043"/>
      <c r="EE23" s="1043"/>
      <c r="EF23" s="1043"/>
      <c r="EG23" s="1043"/>
      <c r="EH23" s="1043"/>
    </row>
    <row r="24" spans="1:138" ht="15.75" x14ac:dyDescent="0.25">
      <c r="A24" s="839" t="s">
        <v>174</v>
      </c>
      <c r="B24" s="1007" t="s">
        <v>61</v>
      </c>
      <c r="C24" s="101">
        <v>1</v>
      </c>
      <c r="D24" s="102">
        <v>0</v>
      </c>
      <c r="E24" s="66">
        <f t="shared" si="24"/>
        <v>0</v>
      </c>
      <c r="F24" s="102">
        <v>1</v>
      </c>
      <c r="G24" s="67">
        <f t="shared" si="0"/>
        <v>100</v>
      </c>
      <c r="H24" s="102">
        <v>0</v>
      </c>
      <c r="I24" s="67">
        <f t="shared" si="25"/>
        <v>0</v>
      </c>
      <c r="J24" s="103">
        <v>0</v>
      </c>
      <c r="K24" s="69">
        <f t="shared" si="26"/>
        <v>0</v>
      </c>
      <c r="L24" s="103">
        <v>1</v>
      </c>
      <c r="M24" s="69">
        <f t="shared" si="27"/>
        <v>100</v>
      </c>
      <c r="N24" s="103">
        <v>0</v>
      </c>
      <c r="O24" s="69">
        <f t="shared" si="1"/>
        <v>0</v>
      </c>
      <c r="P24" s="103">
        <v>0</v>
      </c>
      <c r="Q24" s="69">
        <f t="shared" si="2"/>
        <v>0</v>
      </c>
      <c r="R24" s="70">
        <v>0</v>
      </c>
      <c r="S24" s="69">
        <f t="shared" si="28"/>
        <v>0</v>
      </c>
      <c r="T24" s="70">
        <v>0</v>
      </c>
      <c r="U24" s="69">
        <f>T24*100/F24</f>
        <v>0</v>
      </c>
      <c r="V24" s="1057">
        <v>0</v>
      </c>
      <c r="W24" s="69">
        <f t="shared" si="3"/>
        <v>0</v>
      </c>
      <c r="X24" s="103">
        <v>0</v>
      </c>
      <c r="Y24" s="69">
        <f t="shared" si="4"/>
        <v>0</v>
      </c>
      <c r="Z24" s="952">
        <v>0</v>
      </c>
      <c r="AA24" s="953">
        <v>0</v>
      </c>
      <c r="AB24" s="946" t="e">
        <f t="shared" si="5"/>
        <v>#DIV/0!</v>
      </c>
      <c r="AC24" s="953">
        <v>0</v>
      </c>
      <c r="AD24" s="955">
        <v>100</v>
      </c>
      <c r="AE24" s="953">
        <v>0</v>
      </c>
      <c r="AF24" s="956">
        <v>0</v>
      </c>
      <c r="AG24" s="954">
        <v>0</v>
      </c>
      <c r="AH24" s="1067" t="e">
        <f t="shared" si="30"/>
        <v>#DIV/0!</v>
      </c>
      <c r="AI24" s="1017">
        <v>0</v>
      </c>
      <c r="AJ24" s="951" t="e">
        <f t="shared" si="31"/>
        <v>#DIV/0!</v>
      </c>
      <c r="AK24" s="1070">
        <v>0</v>
      </c>
      <c r="AL24" s="949" t="e">
        <f t="shared" si="32"/>
        <v>#DIV/0!</v>
      </c>
      <c r="AM24" s="950">
        <v>0</v>
      </c>
      <c r="AN24" s="951" t="e">
        <f t="shared" si="33"/>
        <v>#DIV/0!</v>
      </c>
      <c r="AO24" s="1017">
        <v>0</v>
      </c>
      <c r="AP24" s="951" t="e">
        <f t="shared" si="34"/>
        <v>#DIV/0!</v>
      </c>
      <c r="AQ24" s="1017">
        <v>0</v>
      </c>
      <c r="AR24" s="951" t="e">
        <f t="shared" si="35"/>
        <v>#DIV/0!</v>
      </c>
      <c r="AS24" s="950">
        <v>0</v>
      </c>
      <c r="AT24" s="951" t="e">
        <f t="shared" si="8"/>
        <v>#DIV/0!</v>
      </c>
      <c r="AU24" s="950">
        <v>0</v>
      </c>
      <c r="AV24" s="951" t="e">
        <f t="shared" si="9"/>
        <v>#DIV/0!</v>
      </c>
      <c r="AW24" s="952"/>
      <c r="AX24" s="953">
        <v>0</v>
      </c>
      <c r="AY24" s="946" t="e">
        <f t="shared" si="10"/>
        <v>#DIV/0!</v>
      </c>
      <c r="AZ24" s="953">
        <v>0</v>
      </c>
      <c r="BA24" s="955">
        <v>100</v>
      </c>
      <c r="BB24" s="953">
        <v>0</v>
      </c>
      <c r="BC24" s="956">
        <v>0</v>
      </c>
      <c r="BD24" s="954">
        <v>0</v>
      </c>
      <c r="BE24" s="1067" t="e">
        <f t="shared" ref="BE24:BE31" si="71">BD24*100/AZ24</f>
        <v>#DIV/0!</v>
      </c>
      <c r="BF24" s="1017">
        <v>0</v>
      </c>
      <c r="BG24" s="951" t="e">
        <f t="shared" si="37"/>
        <v>#DIV/0!</v>
      </c>
      <c r="BH24" s="1070">
        <v>0</v>
      </c>
      <c r="BI24" s="949" t="e">
        <f t="shared" si="38"/>
        <v>#DIV/0!</v>
      </c>
      <c r="BJ24" s="950">
        <v>0</v>
      </c>
      <c r="BK24" s="951" t="e">
        <f t="shared" si="39"/>
        <v>#DIV/0!</v>
      </c>
      <c r="BL24" s="1017">
        <v>0</v>
      </c>
      <c r="BM24" s="951" t="e">
        <f t="shared" ref="BM24:BM25" si="72">BL24*100/AZ24</f>
        <v>#DIV/0!</v>
      </c>
      <c r="BN24" s="1017">
        <v>0</v>
      </c>
      <c r="BO24" s="951" t="e">
        <f t="shared" ref="BO24:BO25" si="73">BN24*100/AZ24</f>
        <v>#DIV/0!</v>
      </c>
      <c r="BP24" s="950">
        <v>0</v>
      </c>
      <c r="BQ24" s="951" t="e">
        <f t="shared" si="13"/>
        <v>#DIV/0!</v>
      </c>
      <c r="BR24" s="950">
        <v>0</v>
      </c>
      <c r="BS24" s="951" t="e">
        <f t="shared" si="14"/>
        <v>#DIV/0!</v>
      </c>
      <c r="BT24" s="64">
        <f t="shared" si="15"/>
        <v>-1</v>
      </c>
      <c r="BU24" s="66">
        <f t="shared" si="16"/>
        <v>0</v>
      </c>
      <c r="BV24" s="87"/>
      <c r="BW24" s="66">
        <f t="shared" si="17"/>
        <v>-1</v>
      </c>
      <c r="BX24" s="87"/>
      <c r="BY24" s="66">
        <f t="shared" si="18"/>
        <v>0</v>
      </c>
      <c r="BZ24" s="87"/>
      <c r="CA24" s="71">
        <f t="shared" si="19"/>
        <v>0</v>
      </c>
      <c r="CB24" s="1082"/>
      <c r="CC24" s="70">
        <f>AI24-L24</f>
        <v>-1</v>
      </c>
      <c r="CD24" s="1082"/>
      <c r="CE24" s="71">
        <f t="shared" si="20"/>
        <v>0</v>
      </c>
      <c r="CF24" s="1082"/>
      <c r="CG24" s="71">
        <f t="shared" si="21"/>
        <v>0</v>
      </c>
      <c r="CH24" s="1082"/>
      <c r="CI24" s="70">
        <f>AO24-R24</f>
        <v>0</v>
      </c>
      <c r="CJ24" s="1082"/>
      <c r="CK24" s="71">
        <f t="shared" si="22"/>
        <v>0</v>
      </c>
      <c r="CL24" s="1082"/>
      <c r="CM24" s="70">
        <f t="shared" si="44"/>
        <v>0</v>
      </c>
      <c r="CN24" s="1082"/>
      <c r="CO24" s="1058">
        <f t="shared" si="23"/>
        <v>0</v>
      </c>
      <c r="CP24" s="81"/>
      <c r="CQ24" s="98"/>
      <c r="CR24" s="98"/>
      <c r="CS24" s="1176"/>
      <c r="CT24" s="98"/>
      <c r="CU24" s="98"/>
      <c r="CV24" s="98"/>
      <c r="CW24" s="98"/>
      <c r="CX24" s="98"/>
      <c r="CY24" s="98"/>
      <c r="CZ24" s="98"/>
      <c r="DA24" s="98"/>
      <c r="DB24" s="98"/>
      <c r="DC24" s="63"/>
      <c r="DD24" s="100"/>
      <c r="DE24" s="100"/>
      <c r="DF24" s="100"/>
      <c r="DG24" s="100"/>
      <c r="DH24" s="100"/>
      <c r="DI24" s="100"/>
      <c r="DJ24" s="100"/>
      <c r="DK24" s="100"/>
      <c r="DL24" s="100"/>
      <c r="DM24" s="100"/>
      <c r="DN24" s="100"/>
      <c r="DO24" s="100"/>
      <c r="DP24" s="100"/>
      <c r="DQ24" s="100"/>
      <c r="DR24" s="100"/>
      <c r="DS24" s="100"/>
      <c r="DT24" s="100"/>
      <c r="DU24" s="100"/>
      <c r="DV24" s="100"/>
      <c r="DW24" s="100"/>
      <c r="DX24" s="100"/>
      <c r="DY24" s="100"/>
      <c r="DZ24" s="100"/>
      <c r="EA24" s="100"/>
      <c r="EB24" s="100"/>
      <c r="EC24" s="100"/>
      <c r="ED24" s="100"/>
      <c r="EE24" s="100"/>
      <c r="EF24" s="100"/>
      <c r="EG24" s="100"/>
      <c r="EH24" s="100"/>
    </row>
    <row r="25" spans="1:138" x14ac:dyDescent="0.25">
      <c r="A25" s="839" t="s">
        <v>174</v>
      </c>
      <c r="B25" s="1008" t="s">
        <v>55</v>
      </c>
      <c r="C25" s="104">
        <v>0</v>
      </c>
      <c r="D25" s="105">
        <v>0</v>
      </c>
      <c r="E25" s="66" t="e">
        <f t="shared" si="24"/>
        <v>#DIV/0!</v>
      </c>
      <c r="F25" s="105">
        <v>0</v>
      </c>
      <c r="G25" s="67" t="e">
        <f t="shared" si="0"/>
        <v>#DIV/0!</v>
      </c>
      <c r="H25" s="105">
        <v>0</v>
      </c>
      <c r="I25" s="67" t="e">
        <f t="shared" si="25"/>
        <v>#DIV/0!</v>
      </c>
      <c r="J25" s="73">
        <v>0</v>
      </c>
      <c r="K25" s="69" t="e">
        <f>J25*100/F25</f>
        <v>#DIV/0!</v>
      </c>
      <c r="L25" s="73">
        <v>0</v>
      </c>
      <c r="M25" s="69" t="e">
        <f t="shared" si="27"/>
        <v>#DIV/0!</v>
      </c>
      <c r="N25" s="73">
        <v>0</v>
      </c>
      <c r="O25" s="69" t="e">
        <f t="shared" si="1"/>
        <v>#DIV/0!</v>
      </c>
      <c r="P25" s="73">
        <v>0</v>
      </c>
      <c r="Q25" s="69" t="e">
        <f t="shared" si="2"/>
        <v>#DIV/0!</v>
      </c>
      <c r="R25" s="70">
        <v>0</v>
      </c>
      <c r="S25" s="69" t="e">
        <f t="shared" si="28"/>
        <v>#DIV/0!</v>
      </c>
      <c r="T25" s="70">
        <v>0</v>
      </c>
      <c r="U25" s="69" t="e">
        <f t="shared" si="29"/>
        <v>#DIV/0!</v>
      </c>
      <c r="V25" s="1058">
        <v>0</v>
      </c>
      <c r="W25" s="69" t="e">
        <f t="shared" si="3"/>
        <v>#DIV/0!</v>
      </c>
      <c r="X25" s="73">
        <v>0</v>
      </c>
      <c r="Y25" s="69" t="e">
        <f t="shared" si="4"/>
        <v>#DIV/0!</v>
      </c>
      <c r="Z25" s="961">
        <v>0</v>
      </c>
      <c r="AA25" s="962">
        <v>0</v>
      </c>
      <c r="AB25" s="946" t="e">
        <f t="shared" si="5"/>
        <v>#DIV/0!</v>
      </c>
      <c r="AC25" s="962">
        <v>0</v>
      </c>
      <c r="AD25" s="945" t="e">
        <f t="shared" si="6"/>
        <v>#DIV/0!</v>
      </c>
      <c r="AE25" s="962">
        <v>0</v>
      </c>
      <c r="AF25" s="963" t="e">
        <f t="shared" si="7"/>
        <v>#DIV/0!</v>
      </c>
      <c r="AG25" s="948">
        <v>0</v>
      </c>
      <c r="AH25" s="1067" t="e">
        <f t="shared" si="30"/>
        <v>#DIV/0!</v>
      </c>
      <c r="AI25" s="1017"/>
      <c r="AJ25" s="951" t="e">
        <f t="shared" si="31"/>
        <v>#DIV/0!</v>
      </c>
      <c r="AK25" s="1069">
        <v>0</v>
      </c>
      <c r="AL25" s="949" t="e">
        <f t="shared" si="32"/>
        <v>#DIV/0!</v>
      </c>
      <c r="AM25" s="950">
        <v>0</v>
      </c>
      <c r="AN25" s="951" t="e">
        <f t="shared" si="33"/>
        <v>#DIV/0!</v>
      </c>
      <c r="AO25" s="1017">
        <v>0</v>
      </c>
      <c r="AP25" s="951" t="e">
        <f t="shared" si="34"/>
        <v>#DIV/0!</v>
      </c>
      <c r="AQ25" s="1017">
        <v>0</v>
      </c>
      <c r="AR25" s="951" t="e">
        <f t="shared" si="35"/>
        <v>#DIV/0!</v>
      </c>
      <c r="AS25" s="950">
        <v>0</v>
      </c>
      <c r="AT25" s="951" t="e">
        <f t="shared" si="8"/>
        <v>#DIV/0!</v>
      </c>
      <c r="AU25" s="950">
        <v>0</v>
      </c>
      <c r="AV25" s="951" t="e">
        <f t="shared" si="9"/>
        <v>#DIV/0!</v>
      </c>
      <c r="AW25" s="961"/>
      <c r="AX25" s="962">
        <v>0</v>
      </c>
      <c r="AY25" s="946" t="e">
        <f t="shared" si="10"/>
        <v>#DIV/0!</v>
      </c>
      <c r="AZ25" s="962">
        <v>0</v>
      </c>
      <c r="BA25" s="945" t="e">
        <f t="shared" ref="BA25:BA29" si="74">AZ25*100/AW25</f>
        <v>#DIV/0!</v>
      </c>
      <c r="BB25" s="962">
        <v>0</v>
      </c>
      <c r="BC25" s="963" t="e">
        <f t="shared" ref="BC25:BC31" si="75">BB25*100/AW25</f>
        <v>#DIV/0!</v>
      </c>
      <c r="BD25" s="948">
        <v>0</v>
      </c>
      <c r="BE25" s="1067" t="e">
        <f t="shared" si="71"/>
        <v>#DIV/0!</v>
      </c>
      <c r="BF25" s="1017"/>
      <c r="BG25" s="951" t="e">
        <f t="shared" si="37"/>
        <v>#DIV/0!</v>
      </c>
      <c r="BH25" s="1069">
        <v>0</v>
      </c>
      <c r="BI25" s="949" t="e">
        <f t="shared" si="38"/>
        <v>#DIV/0!</v>
      </c>
      <c r="BJ25" s="950">
        <v>0</v>
      </c>
      <c r="BK25" s="951" t="e">
        <f t="shared" si="39"/>
        <v>#DIV/0!</v>
      </c>
      <c r="BL25" s="1017">
        <v>0</v>
      </c>
      <c r="BM25" s="951" t="e">
        <f t="shared" si="72"/>
        <v>#DIV/0!</v>
      </c>
      <c r="BN25" s="1017">
        <v>0</v>
      </c>
      <c r="BO25" s="951" t="e">
        <f t="shared" si="73"/>
        <v>#DIV/0!</v>
      </c>
      <c r="BP25" s="950">
        <v>0</v>
      </c>
      <c r="BQ25" s="951" t="e">
        <f t="shared" si="13"/>
        <v>#DIV/0!</v>
      </c>
      <c r="BR25" s="950">
        <v>0</v>
      </c>
      <c r="BS25" s="951" t="e">
        <f t="shared" si="14"/>
        <v>#DIV/0!</v>
      </c>
      <c r="BT25" s="64">
        <f t="shared" si="15"/>
        <v>0</v>
      </c>
      <c r="BU25" s="66">
        <f t="shared" si="16"/>
        <v>0</v>
      </c>
      <c r="BV25" s="97"/>
      <c r="BW25" s="66">
        <f t="shared" si="17"/>
        <v>0</v>
      </c>
      <c r="BX25" s="67"/>
      <c r="BY25" s="66">
        <f t="shared" si="18"/>
        <v>0</v>
      </c>
      <c r="BZ25" s="84"/>
      <c r="CA25" s="71">
        <f t="shared" si="19"/>
        <v>0</v>
      </c>
      <c r="CB25" s="69"/>
      <c r="CC25" s="70">
        <f t="shared" si="42"/>
        <v>0</v>
      </c>
      <c r="CD25" s="69"/>
      <c r="CE25" s="71">
        <f t="shared" si="20"/>
        <v>0</v>
      </c>
      <c r="CF25" s="69"/>
      <c r="CG25" s="71">
        <f t="shared" si="21"/>
        <v>0</v>
      </c>
      <c r="CH25" s="69"/>
      <c r="CI25" s="70">
        <f t="shared" si="43"/>
        <v>0</v>
      </c>
      <c r="CJ25" s="69"/>
      <c r="CK25" s="71">
        <f t="shared" si="22"/>
        <v>0</v>
      </c>
      <c r="CL25" s="69"/>
      <c r="CM25" s="70">
        <f>AS25-V25</f>
        <v>0</v>
      </c>
      <c r="CN25" s="69"/>
      <c r="CO25" s="1058">
        <f t="shared" si="23"/>
        <v>0</v>
      </c>
      <c r="CP25" s="72"/>
      <c r="CQ25" s="98"/>
      <c r="CR25" s="98"/>
      <c r="CS25" s="1176"/>
      <c r="CT25" s="100"/>
      <c r="CU25" s="98"/>
      <c r="CV25" s="1094"/>
      <c r="CW25" s="100"/>
      <c r="CX25" s="98"/>
      <c r="CY25" s="1094"/>
      <c r="CZ25" s="100"/>
      <c r="DA25" s="100"/>
      <c r="DB25" s="98"/>
      <c r="DC25" s="63"/>
      <c r="DD25" s="100"/>
      <c r="DE25" s="100"/>
      <c r="DF25" s="100"/>
      <c r="DG25" s="100"/>
      <c r="DH25" s="100"/>
      <c r="DI25" s="100"/>
      <c r="DJ25" s="100"/>
      <c r="DK25" s="100"/>
      <c r="DL25" s="100"/>
      <c r="DM25" s="100"/>
      <c r="DN25" s="100"/>
      <c r="DO25" s="100"/>
      <c r="DP25" s="100"/>
      <c r="DQ25" s="100"/>
      <c r="DR25" s="100"/>
      <c r="DS25" s="100"/>
      <c r="DT25" s="100"/>
      <c r="DU25" s="100"/>
      <c r="DV25" s="100"/>
      <c r="DW25" s="100"/>
      <c r="DX25" s="100"/>
      <c r="DY25" s="100"/>
      <c r="DZ25" s="100"/>
      <c r="EA25" s="100"/>
      <c r="EB25" s="100"/>
      <c r="EC25" s="100"/>
      <c r="ED25" s="100"/>
      <c r="EE25" s="100"/>
      <c r="EF25" s="100"/>
      <c r="EG25" s="100"/>
      <c r="EH25" s="100"/>
    </row>
    <row r="26" spans="1:138" ht="15.75" x14ac:dyDescent="0.25">
      <c r="A26" s="839" t="s">
        <v>174</v>
      </c>
      <c r="B26" s="1007" t="s">
        <v>56</v>
      </c>
      <c r="C26" s="104">
        <v>0</v>
      </c>
      <c r="D26" s="105">
        <v>0</v>
      </c>
      <c r="E26" s="66" t="e">
        <f t="shared" si="24"/>
        <v>#DIV/0!</v>
      </c>
      <c r="F26" s="105">
        <v>0</v>
      </c>
      <c r="G26" s="67" t="e">
        <f t="shared" si="0"/>
        <v>#DIV/0!</v>
      </c>
      <c r="H26" s="105">
        <v>0</v>
      </c>
      <c r="I26" s="67" t="e">
        <f t="shared" si="25"/>
        <v>#DIV/0!</v>
      </c>
      <c r="J26" s="73">
        <v>0</v>
      </c>
      <c r="K26" s="69" t="e">
        <f t="shared" si="26"/>
        <v>#DIV/0!</v>
      </c>
      <c r="L26" s="73">
        <v>0</v>
      </c>
      <c r="M26" s="69" t="e">
        <f t="shared" si="27"/>
        <v>#DIV/0!</v>
      </c>
      <c r="N26" s="73">
        <v>0</v>
      </c>
      <c r="O26" s="69" t="e">
        <f t="shared" si="1"/>
        <v>#DIV/0!</v>
      </c>
      <c r="P26" s="73">
        <v>0</v>
      </c>
      <c r="Q26" s="69" t="e">
        <f t="shared" si="2"/>
        <v>#DIV/0!</v>
      </c>
      <c r="R26" s="70">
        <v>0</v>
      </c>
      <c r="S26" s="69" t="e">
        <f t="shared" si="28"/>
        <v>#DIV/0!</v>
      </c>
      <c r="T26" s="70">
        <v>0</v>
      </c>
      <c r="U26" s="69" t="e">
        <f t="shared" si="29"/>
        <v>#DIV/0!</v>
      </c>
      <c r="V26" s="1058">
        <v>0</v>
      </c>
      <c r="W26" s="69" t="e">
        <f t="shared" si="3"/>
        <v>#DIV/0!</v>
      </c>
      <c r="X26" s="73">
        <v>0</v>
      </c>
      <c r="Y26" s="69" t="e">
        <f t="shared" si="4"/>
        <v>#DIV/0!</v>
      </c>
      <c r="Z26" s="961">
        <v>0</v>
      </c>
      <c r="AA26" s="962">
        <v>0</v>
      </c>
      <c r="AB26" s="946" t="e">
        <f t="shared" si="5"/>
        <v>#DIV/0!</v>
      </c>
      <c r="AC26" s="962">
        <v>0</v>
      </c>
      <c r="AD26" s="946" t="e">
        <f t="shared" si="6"/>
        <v>#DIV/0!</v>
      </c>
      <c r="AE26" s="962">
        <v>0</v>
      </c>
      <c r="AF26" s="947" t="e">
        <f t="shared" si="7"/>
        <v>#DIV/0!</v>
      </c>
      <c r="AG26" s="948">
        <v>0</v>
      </c>
      <c r="AH26" s="1067" t="e">
        <f t="shared" si="30"/>
        <v>#DIV/0!</v>
      </c>
      <c r="AI26" s="1017">
        <v>0</v>
      </c>
      <c r="AJ26" s="951" t="e">
        <f t="shared" si="31"/>
        <v>#DIV/0!</v>
      </c>
      <c r="AK26" s="1070">
        <v>0</v>
      </c>
      <c r="AL26" s="949" t="e">
        <f t="shared" si="32"/>
        <v>#DIV/0!</v>
      </c>
      <c r="AM26" s="950">
        <v>0</v>
      </c>
      <c r="AN26" s="951" t="e">
        <f>AM26*100/AC26</f>
        <v>#DIV/0!</v>
      </c>
      <c r="AO26" s="1017">
        <v>0</v>
      </c>
      <c r="AP26" s="951" t="e">
        <f>AO26*100/AC26</f>
        <v>#DIV/0!</v>
      </c>
      <c r="AQ26" s="1017">
        <v>0</v>
      </c>
      <c r="AR26" s="951" t="e">
        <f>AQ26*100/AC26</f>
        <v>#DIV/0!</v>
      </c>
      <c r="AS26" s="950">
        <v>0</v>
      </c>
      <c r="AT26" s="951" t="e">
        <f t="shared" si="8"/>
        <v>#DIV/0!</v>
      </c>
      <c r="AU26" s="950">
        <v>0</v>
      </c>
      <c r="AV26" s="951" t="e">
        <f t="shared" si="9"/>
        <v>#DIV/0!</v>
      </c>
      <c r="AW26" s="961"/>
      <c r="AX26" s="962">
        <v>0</v>
      </c>
      <c r="AY26" s="946" t="e">
        <f t="shared" si="10"/>
        <v>#DIV/0!</v>
      </c>
      <c r="AZ26" s="962">
        <v>0</v>
      </c>
      <c r="BA26" s="946" t="e">
        <f t="shared" si="74"/>
        <v>#DIV/0!</v>
      </c>
      <c r="BB26" s="962">
        <v>0</v>
      </c>
      <c r="BC26" s="947" t="e">
        <f t="shared" si="75"/>
        <v>#DIV/0!</v>
      </c>
      <c r="BD26" s="948">
        <v>0</v>
      </c>
      <c r="BE26" s="1067" t="e">
        <f t="shared" si="71"/>
        <v>#DIV/0!</v>
      </c>
      <c r="BF26" s="1017">
        <v>0</v>
      </c>
      <c r="BG26" s="951" t="e">
        <f t="shared" si="37"/>
        <v>#DIV/0!</v>
      </c>
      <c r="BH26" s="1070">
        <v>0</v>
      </c>
      <c r="BI26" s="949" t="e">
        <f t="shared" si="38"/>
        <v>#DIV/0!</v>
      </c>
      <c r="BJ26" s="950">
        <v>0</v>
      </c>
      <c r="BK26" s="951" t="e">
        <f>BJ26*100/AZ26</f>
        <v>#DIV/0!</v>
      </c>
      <c r="BL26" s="1017">
        <v>0</v>
      </c>
      <c r="BM26" s="951" t="e">
        <f>BL26*100/AZ26</f>
        <v>#DIV/0!</v>
      </c>
      <c r="BN26" s="1017">
        <v>0</v>
      </c>
      <c r="BO26" s="951" t="e">
        <f>BN26*100/AZ26</f>
        <v>#DIV/0!</v>
      </c>
      <c r="BP26" s="950">
        <v>0</v>
      </c>
      <c r="BQ26" s="951" t="e">
        <f t="shared" si="13"/>
        <v>#DIV/0!</v>
      </c>
      <c r="BR26" s="950">
        <v>0</v>
      </c>
      <c r="BS26" s="951" t="e">
        <f t="shared" si="14"/>
        <v>#DIV/0!</v>
      </c>
      <c r="BT26" s="64">
        <f t="shared" si="15"/>
        <v>0</v>
      </c>
      <c r="BU26" s="66">
        <f t="shared" si="16"/>
        <v>0</v>
      </c>
      <c r="BV26" s="97"/>
      <c r="BW26" s="66">
        <f t="shared" si="17"/>
        <v>0</v>
      </c>
      <c r="BX26" s="67"/>
      <c r="BY26" s="66">
        <f t="shared" si="18"/>
        <v>0</v>
      </c>
      <c r="BZ26" s="97"/>
      <c r="CA26" s="71">
        <f t="shared" si="19"/>
        <v>0</v>
      </c>
      <c r="CB26" s="69"/>
      <c r="CC26" s="70">
        <f t="shared" si="42"/>
        <v>0</v>
      </c>
      <c r="CD26" s="69"/>
      <c r="CE26" s="71">
        <f t="shared" si="20"/>
        <v>0</v>
      </c>
      <c r="CF26" s="69"/>
      <c r="CG26" s="71">
        <f t="shared" si="21"/>
        <v>0</v>
      </c>
      <c r="CH26" s="69"/>
      <c r="CI26" s="70">
        <f t="shared" si="43"/>
        <v>0</v>
      </c>
      <c r="CJ26" s="69"/>
      <c r="CK26" s="71">
        <f t="shared" si="22"/>
        <v>0</v>
      </c>
      <c r="CL26" s="69"/>
      <c r="CM26" s="70">
        <f t="shared" si="44"/>
        <v>0</v>
      </c>
      <c r="CN26" s="69"/>
      <c r="CO26" s="1058">
        <f t="shared" si="23"/>
        <v>0</v>
      </c>
      <c r="CP26" s="72"/>
      <c r="CQ26" s="98"/>
      <c r="CR26" s="98"/>
      <c r="CS26" s="1176"/>
      <c r="CT26" s="98"/>
      <c r="CU26" s="98"/>
      <c r="CV26" s="98"/>
      <c r="CW26" s="98"/>
      <c r="CX26" s="98"/>
      <c r="CY26" s="1094"/>
      <c r="CZ26" s="100"/>
      <c r="DA26" s="100"/>
      <c r="DB26" s="98"/>
      <c r="DC26" s="63"/>
      <c r="DD26" s="100"/>
      <c r="DE26" s="100"/>
      <c r="DF26" s="100"/>
      <c r="DG26" s="100"/>
      <c r="DH26" s="100"/>
      <c r="DI26" s="100"/>
      <c r="DJ26" s="100"/>
      <c r="DK26" s="100"/>
      <c r="DL26" s="100"/>
      <c r="DM26" s="100"/>
      <c r="DN26" s="100"/>
      <c r="DO26" s="100"/>
      <c r="DP26" s="100"/>
      <c r="DQ26" s="100"/>
      <c r="DR26" s="100"/>
      <c r="DS26" s="100"/>
      <c r="DT26" s="100"/>
      <c r="DU26" s="100"/>
      <c r="DV26" s="100"/>
      <c r="DW26" s="100"/>
      <c r="DX26" s="100"/>
      <c r="DY26" s="100"/>
      <c r="DZ26" s="100"/>
      <c r="EA26" s="100"/>
      <c r="EB26" s="100"/>
      <c r="EC26" s="100"/>
      <c r="ED26" s="100"/>
      <c r="EE26" s="100"/>
      <c r="EF26" s="100"/>
      <c r="EG26" s="100"/>
      <c r="EH26" s="100"/>
    </row>
    <row r="27" spans="1:138" x14ac:dyDescent="0.25">
      <c r="A27" s="839" t="s">
        <v>174</v>
      </c>
      <c r="B27" s="1007" t="s">
        <v>34</v>
      </c>
      <c r="C27" s="104">
        <v>0</v>
      </c>
      <c r="D27" s="105">
        <v>0</v>
      </c>
      <c r="E27" s="66" t="e">
        <f t="shared" si="24"/>
        <v>#DIV/0!</v>
      </c>
      <c r="F27" s="105">
        <v>0</v>
      </c>
      <c r="G27" s="67" t="e">
        <f t="shared" si="0"/>
        <v>#DIV/0!</v>
      </c>
      <c r="H27" s="105">
        <v>0</v>
      </c>
      <c r="I27" s="67" t="e">
        <f>H27*100/C27</f>
        <v>#DIV/0!</v>
      </c>
      <c r="J27" s="73">
        <v>0</v>
      </c>
      <c r="K27" s="69" t="e">
        <f t="shared" si="26"/>
        <v>#DIV/0!</v>
      </c>
      <c r="L27" s="73">
        <v>0</v>
      </c>
      <c r="M27" s="69" t="e">
        <f t="shared" si="27"/>
        <v>#DIV/0!</v>
      </c>
      <c r="N27" s="73">
        <v>0</v>
      </c>
      <c r="O27" s="69" t="e">
        <f t="shared" si="1"/>
        <v>#DIV/0!</v>
      </c>
      <c r="P27" s="73">
        <v>0</v>
      </c>
      <c r="Q27" s="69" t="e">
        <f t="shared" si="2"/>
        <v>#DIV/0!</v>
      </c>
      <c r="R27" s="70">
        <v>0</v>
      </c>
      <c r="S27" s="69" t="e">
        <f t="shared" si="28"/>
        <v>#DIV/0!</v>
      </c>
      <c r="T27" s="70">
        <v>0</v>
      </c>
      <c r="U27" s="69" t="e">
        <f t="shared" si="29"/>
        <v>#DIV/0!</v>
      </c>
      <c r="V27" s="1058">
        <v>0</v>
      </c>
      <c r="W27" s="69" t="e">
        <f t="shared" si="3"/>
        <v>#DIV/0!</v>
      </c>
      <c r="X27" s="73">
        <v>0</v>
      </c>
      <c r="Y27" s="69" t="e">
        <f t="shared" si="4"/>
        <v>#DIV/0!</v>
      </c>
      <c r="Z27" s="961">
        <v>3</v>
      </c>
      <c r="AA27" s="962">
        <v>0</v>
      </c>
      <c r="AB27" s="946">
        <f t="shared" si="5"/>
        <v>0</v>
      </c>
      <c r="AC27" s="962">
        <v>3</v>
      </c>
      <c r="AD27" s="946">
        <f t="shared" si="6"/>
        <v>100</v>
      </c>
      <c r="AE27" s="962">
        <v>0</v>
      </c>
      <c r="AF27" s="947">
        <f t="shared" si="7"/>
        <v>0</v>
      </c>
      <c r="AG27" s="948">
        <v>0</v>
      </c>
      <c r="AH27" s="1067">
        <f t="shared" si="30"/>
        <v>0</v>
      </c>
      <c r="AI27" s="1017">
        <v>0</v>
      </c>
      <c r="AJ27" s="951">
        <f t="shared" si="31"/>
        <v>0</v>
      </c>
      <c r="AK27" s="1069">
        <v>0</v>
      </c>
      <c r="AL27" s="949">
        <f t="shared" si="32"/>
        <v>0</v>
      </c>
      <c r="AM27" s="950">
        <v>0</v>
      </c>
      <c r="AN27" s="951">
        <f t="shared" si="33"/>
        <v>0</v>
      </c>
      <c r="AO27" s="1017">
        <v>1</v>
      </c>
      <c r="AP27" s="951">
        <f t="shared" si="34"/>
        <v>33.333333333333336</v>
      </c>
      <c r="AQ27" s="1017">
        <v>2</v>
      </c>
      <c r="AR27" s="951">
        <f t="shared" si="35"/>
        <v>66.666666666666671</v>
      </c>
      <c r="AS27" s="950">
        <v>0</v>
      </c>
      <c r="AT27" s="951">
        <f t="shared" si="8"/>
        <v>0</v>
      </c>
      <c r="AU27" s="950">
        <v>1</v>
      </c>
      <c r="AV27" s="951">
        <f t="shared" si="9"/>
        <v>33.333333333333336</v>
      </c>
      <c r="AW27" s="961"/>
      <c r="AX27" s="962">
        <v>0</v>
      </c>
      <c r="AY27" s="946" t="e">
        <f t="shared" si="10"/>
        <v>#DIV/0!</v>
      </c>
      <c r="AZ27" s="962">
        <v>0</v>
      </c>
      <c r="BA27" s="946" t="e">
        <f t="shared" si="74"/>
        <v>#DIV/0!</v>
      </c>
      <c r="BB27" s="962">
        <v>0</v>
      </c>
      <c r="BC27" s="947" t="e">
        <f t="shared" si="75"/>
        <v>#DIV/0!</v>
      </c>
      <c r="BD27" s="948">
        <v>0</v>
      </c>
      <c r="BE27" s="1067" t="e">
        <f t="shared" si="71"/>
        <v>#DIV/0!</v>
      </c>
      <c r="BF27" s="1017">
        <v>0</v>
      </c>
      <c r="BG27" s="951" t="e">
        <f t="shared" si="37"/>
        <v>#DIV/0!</v>
      </c>
      <c r="BH27" s="1069">
        <v>0</v>
      </c>
      <c r="BI27" s="949" t="e">
        <f t="shared" si="38"/>
        <v>#DIV/0!</v>
      </c>
      <c r="BJ27" s="950">
        <v>0</v>
      </c>
      <c r="BK27" s="951" t="e">
        <f t="shared" ref="BK27:BK34" si="76">BJ27*100/AZ27</f>
        <v>#DIV/0!</v>
      </c>
      <c r="BL27" s="1017">
        <v>0</v>
      </c>
      <c r="BM27" s="951" t="e">
        <f t="shared" ref="BM27:BM32" si="77">BL27*100/AZ27</f>
        <v>#DIV/0!</v>
      </c>
      <c r="BN27" s="1017">
        <v>2</v>
      </c>
      <c r="BO27" s="951" t="e">
        <f t="shared" ref="BO27:BO29" si="78">BN27*100/AZ27</f>
        <v>#DIV/0!</v>
      </c>
      <c r="BP27" s="950">
        <v>0</v>
      </c>
      <c r="BQ27" s="951" t="e">
        <f t="shared" si="13"/>
        <v>#DIV/0!</v>
      </c>
      <c r="BR27" s="950">
        <v>0</v>
      </c>
      <c r="BS27" s="951" t="e">
        <f t="shared" si="14"/>
        <v>#DIV/0!</v>
      </c>
      <c r="BT27" s="64">
        <f t="shared" si="15"/>
        <v>3</v>
      </c>
      <c r="BU27" s="66">
        <f t="shared" si="16"/>
        <v>0</v>
      </c>
      <c r="BV27" s="97"/>
      <c r="BW27" s="66">
        <f t="shared" si="17"/>
        <v>3</v>
      </c>
      <c r="BX27" s="67"/>
      <c r="BY27" s="66">
        <f t="shared" si="18"/>
        <v>0</v>
      </c>
      <c r="BZ27" s="84"/>
      <c r="CA27" s="71">
        <f t="shared" si="19"/>
        <v>0</v>
      </c>
      <c r="CB27" s="69"/>
      <c r="CC27" s="70">
        <f>AI27-L27</f>
        <v>0</v>
      </c>
      <c r="CD27" s="69"/>
      <c r="CE27" s="71">
        <f t="shared" si="20"/>
        <v>0</v>
      </c>
      <c r="CF27" s="69"/>
      <c r="CG27" s="71">
        <f t="shared" si="21"/>
        <v>0</v>
      </c>
      <c r="CH27" s="69"/>
      <c r="CI27" s="70">
        <f t="shared" si="43"/>
        <v>1</v>
      </c>
      <c r="CJ27" s="69"/>
      <c r="CK27" s="71">
        <f t="shared" si="22"/>
        <v>0</v>
      </c>
      <c r="CL27" s="69"/>
      <c r="CM27" s="70">
        <f t="shared" si="44"/>
        <v>0</v>
      </c>
      <c r="CN27" s="69"/>
      <c r="CO27" s="1058">
        <f t="shared" si="23"/>
        <v>1</v>
      </c>
      <c r="CP27" s="72"/>
      <c r="CQ27" s="98"/>
      <c r="CR27" s="106"/>
      <c r="CS27" s="1176"/>
      <c r="CT27" s="100"/>
      <c r="CU27" s="98"/>
      <c r="CV27" s="1094"/>
      <c r="CW27" s="100"/>
      <c r="CX27" s="98"/>
      <c r="CY27" s="1094"/>
      <c r="CZ27" s="100"/>
      <c r="DA27" s="100"/>
      <c r="DB27" s="98"/>
      <c r="DC27" s="63"/>
      <c r="DD27" s="100"/>
      <c r="DE27" s="100"/>
      <c r="DF27" s="100"/>
      <c r="DG27" s="100"/>
      <c r="DH27" s="100"/>
      <c r="DI27" s="100"/>
      <c r="DJ27" s="100"/>
      <c r="DK27" s="100"/>
      <c r="DL27" s="100"/>
      <c r="DM27" s="100"/>
      <c r="DN27" s="100"/>
      <c r="DO27" s="100"/>
      <c r="DP27" s="100"/>
      <c r="DQ27" s="100"/>
      <c r="DR27" s="100"/>
      <c r="DS27" s="100"/>
      <c r="DT27" s="100"/>
      <c r="DU27" s="100"/>
      <c r="DV27" s="100"/>
      <c r="DW27" s="100"/>
      <c r="DX27" s="100"/>
      <c r="DY27" s="100"/>
      <c r="DZ27" s="100"/>
      <c r="EA27" s="100"/>
      <c r="EB27" s="100"/>
      <c r="EC27" s="100"/>
      <c r="ED27" s="100"/>
      <c r="EE27" s="100"/>
      <c r="EF27" s="100"/>
      <c r="EG27" s="100"/>
      <c r="EH27" s="100"/>
    </row>
    <row r="28" spans="1:138" x14ac:dyDescent="0.25">
      <c r="A28" s="839" t="s">
        <v>174</v>
      </c>
      <c r="B28" s="1007" t="s">
        <v>41</v>
      </c>
      <c r="C28" s="104">
        <v>0</v>
      </c>
      <c r="D28" s="105">
        <v>0</v>
      </c>
      <c r="E28" s="66" t="e">
        <f t="shared" si="24"/>
        <v>#DIV/0!</v>
      </c>
      <c r="F28" s="105">
        <v>0</v>
      </c>
      <c r="G28" s="67" t="e">
        <f t="shared" si="0"/>
        <v>#DIV/0!</v>
      </c>
      <c r="H28" s="105">
        <v>0</v>
      </c>
      <c r="I28" s="67" t="e">
        <f t="shared" si="25"/>
        <v>#DIV/0!</v>
      </c>
      <c r="J28" s="73">
        <v>0</v>
      </c>
      <c r="K28" s="69" t="e">
        <f t="shared" si="26"/>
        <v>#DIV/0!</v>
      </c>
      <c r="L28" s="73">
        <v>0</v>
      </c>
      <c r="M28" s="69" t="e">
        <f t="shared" si="27"/>
        <v>#DIV/0!</v>
      </c>
      <c r="N28" s="73">
        <v>0</v>
      </c>
      <c r="O28" s="69" t="e">
        <f t="shared" si="1"/>
        <v>#DIV/0!</v>
      </c>
      <c r="P28" s="73">
        <v>0</v>
      </c>
      <c r="Q28" s="69" t="e">
        <f t="shared" si="2"/>
        <v>#DIV/0!</v>
      </c>
      <c r="R28" s="70">
        <v>0</v>
      </c>
      <c r="S28" s="69" t="e">
        <f t="shared" si="28"/>
        <v>#DIV/0!</v>
      </c>
      <c r="T28" s="70">
        <v>0</v>
      </c>
      <c r="U28" s="69" t="e">
        <f t="shared" si="29"/>
        <v>#DIV/0!</v>
      </c>
      <c r="V28" s="1058">
        <v>0</v>
      </c>
      <c r="W28" s="69" t="e">
        <f t="shared" si="3"/>
        <v>#DIV/0!</v>
      </c>
      <c r="X28" s="73">
        <v>0</v>
      </c>
      <c r="Y28" s="69" t="e">
        <f t="shared" si="4"/>
        <v>#DIV/0!</v>
      </c>
      <c r="Z28" s="961">
        <v>0</v>
      </c>
      <c r="AA28" s="962">
        <v>0</v>
      </c>
      <c r="AB28" s="946" t="e">
        <f t="shared" si="5"/>
        <v>#DIV/0!</v>
      </c>
      <c r="AC28" s="962">
        <v>0</v>
      </c>
      <c r="AD28" s="945" t="e">
        <f t="shared" si="6"/>
        <v>#DIV/0!</v>
      </c>
      <c r="AE28" s="962">
        <v>0</v>
      </c>
      <c r="AF28" s="963" t="e">
        <f t="shared" si="7"/>
        <v>#DIV/0!</v>
      </c>
      <c r="AG28" s="948">
        <v>0</v>
      </c>
      <c r="AH28" s="1067" t="e">
        <f t="shared" si="30"/>
        <v>#DIV/0!</v>
      </c>
      <c r="AI28" s="1017">
        <v>0</v>
      </c>
      <c r="AJ28" s="951" t="e">
        <f t="shared" si="31"/>
        <v>#DIV/0!</v>
      </c>
      <c r="AK28" s="1069">
        <v>0</v>
      </c>
      <c r="AL28" s="949" t="e">
        <f t="shared" si="32"/>
        <v>#DIV/0!</v>
      </c>
      <c r="AM28" s="950">
        <v>0</v>
      </c>
      <c r="AN28" s="951" t="e">
        <f t="shared" si="33"/>
        <v>#DIV/0!</v>
      </c>
      <c r="AO28" s="1044">
        <v>0</v>
      </c>
      <c r="AP28" s="951" t="e">
        <f t="shared" si="34"/>
        <v>#DIV/0!</v>
      </c>
      <c r="AQ28" s="1017">
        <v>0</v>
      </c>
      <c r="AR28" s="951" t="e">
        <f t="shared" si="35"/>
        <v>#DIV/0!</v>
      </c>
      <c r="AS28" s="950">
        <v>0</v>
      </c>
      <c r="AT28" s="951" t="e">
        <f t="shared" si="8"/>
        <v>#DIV/0!</v>
      </c>
      <c r="AU28" s="950">
        <v>0</v>
      </c>
      <c r="AV28" s="951" t="e">
        <f t="shared" si="9"/>
        <v>#DIV/0!</v>
      </c>
      <c r="AW28" s="961"/>
      <c r="AX28" s="962">
        <v>0</v>
      </c>
      <c r="AY28" s="946" t="e">
        <f t="shared" si="10"/>
        <v>#DIV/0!</v>
      </c>
      <c r="AZ28" s="962">
        <v>0</v>
      </c>
      <c r="BA28" s="945" t="e">
        <f t="shared" si="74"/>
        <v>#DIV/0!</v>
      </c>
      <c r="BB28" s="962">
        <v>0</v>
      </c>
      <c r="BC28" s="963" t="e">
        <f t="shared" si="75"/>
        <v>#DIV/0!</v>
      </c>
      <c r="BD28" s="948">
        <v>0</v>
      </c>
      <c r="BE28" s="1067" t="e">
        <f t="shared" si="71"/>
        <v>#DIV/0!</v>
      </c>
      <c r="BF28" s="1017">
        <v>0</v>
      </c>
      <c r="BG28" s="951" t="e">
        <f t="shared" si="37"/>
        <v>#DIV/0!</v>
      </c>
      <c r="BH28" s="1069">
        <v>0</v>
      </c>
      <c r="BI28" s="949" t="e">
        <f t="shared" si="38"/>
        <v>#DIV/0!</v>
      </c>
      <c r="BJ28" s="950">
        <v>0</v>
      </c>
      <c r="BK28" s="951" t="e">
        <f t="shared" si="76"/>
        <v>#DIV/0!</v>
      </c>
      <c r="BL28" s="1017">
        <v>0</v>
      </c>
      <c r="BM28" s="951" t="e">
        <f t="shared" si="77"/>
        <v>#DIV/0!</v>
      </c>
      <c r="BN28" s="1017">
        <v>0</v>
      </c>
      <c r="BO28" s="951" t="e">
        <f t="shared" si="78"/>
        <v>#DIV/0!</v>
      </c>
      <c r="BP28" s="950">
        <v>0</v>
      </c>
      <c r="BQ28" s="951" t="e">
        <f t="shared" si="13"/>
        <v>#DIV/0!</v>
      </c>
      <c r="BR28" s="950">
        <v>0</v>
      </c>
      <c r="BS28" s="951" t="e">
        <f t="shared" si="14"/>
        <v>#DIV/0!</v>
      </c>
      <c r="BT28" s="64">
        <f t="shared" si="15"/>
        <v>0</v>
      </c>
      <c r="BU28" s="66">
        <f t="shared" si="16"/>
        <v>0</v>
      </c>
      <c r="BV28" s="97"/>
      <c r="BW28" s="66">
        <f t="shared" si="17"/>
        <v>0</v>
      </c>
      <c r="BX28" s="67"/>
      <c r="BY28" s="66">
        <f t="shared" si="18"/>
        <v>0</v>
      </c>
      <c r="BZ28" s="84"/>
      <c r="CA28" s="71">
        <f t="shared" si="19"/>
        <v>0</v>
      </c>
      <c r="CB28" s="69"/>
      <c r="CC28" s="70">
        <f t="shared" si="42"/>
        <v>0</v>
      </c>
      <c r="CD28" s="69"/>
      <c r="CE28" s="71">
        <f t="shared" si="20"/>
        <v>0</v>
      </c>
      <c r="CF28" s="69"/>
      <c r="CG28" s="71">
        <f t="shared" si="21"/>
        <v>0</v>
      </c>
      <c r="CH28" s="69"/>
      <c r="CI28" s="70">
        <f t="shared" si="43"/>
        <v>0</v>
      </c>
      <c r="CJ28" s="69"/>
      <c r="CK28" s="71">
        <f t="shared" si="22"/>
        <v>0</v>
      </c>
      <c r="CL28" s="69"/>
      <c r="CM28" s="70">
        <f t="shared" si="44"/>
        <v>0</v>
      </c>
      <c r="CN28" s="69"/>
      <c r="CO28" s="1058">
        <f t="shared" si="23"/>
        <v>0</v>
      </c>
      <c r="CP28" s="72"/>
      <c r="CQ28" s="98"/>
      <c r="CR28" s="107"/>
      <c r="CS28" s="98"/>
      <c r="CT28" s="100"/>
      <c r="CU28" s="98"/>
      <c r="CV28" s="1094"/>
      <c r="CW28" s="100"/>
      <c r="CX28" s="98"/>
      <c r="CY28" s="1094"/>
      <c r="CZ28" s="100"/>
      <c r="DA28" s="100"/>
      <c r="DB28" s="98"/>
      <c r="DC28" s="63"/>
      <c r="DD28" s="100"/>
      <c r="DE28" s="100"/>
      <c r="DF28" s="100"/>
      <c r="DG28" s="100"/>
      <c r="DH28" s="100"/>
      <c r="DI28" s="100"/>
      <c r="DJ28" s="100"/>
      <c r="DK28" s="100"/>
      <c r="DL28" s="100"/>
      <c r="DM28" s="100"/>
      <c r="DN28" s="100"/>
      <c r="DO28" s="100"/>
      <c r="DP28" s="100"/>
      <c r="DQ28" s="100"/>
      <c r="DR28" s="100"/>
      <c r="DS28" s="100"/>
      <c r="DT28" s="100"/>
      <c r="DU28" s="100"/>
      <c r="DV28" s="100"/>
      <c r="DW28" s="100"/>
      <c r="DX28" s="100"/>
      <c r="DY28" s="100"/>
      <c r="DZ28" s="100"/>
      <c r="EA28" s="100"/>
      <c r="EB28" s="100"/>
      <c r="EC28" s="100"/>
      <c r="ED28" s="100"/>
      <c r="EE28" s="100"/>
      <c r="EF28" s="100"/>
      <c r="EG28" s="100"/>
      <c r="EH28" s="100"/>
    </row>
    <row r="29" spans="1:138" s="1031" customFormat="1" x14ac:dyDescent="0.25">
      <c r="A29" s="1019" t="s">
        <v>174</v>
      </c>
      <c r="B29" s="1020"/>
      <c r="C29" s="1044">
        <f>C24+C25+C26+C27+C28</f>
        <v>1</v>
      </c>
      <c r="D29" s="1044">
        <f>D24+D25+D26+D27+D28</f>
        <v>0</v>
      </c>
      <c r="E29" s="66">
        <f t="shared" si="24"/>
        <v>0</v>
      </c>
      <c r="F29" s="1044">
        <f>F24+F25+F26+F27+F28</f>
        <v>1</v>
      </c>
      <c r="G29" s="67">
        <f t="shared" si="0"/>
        <v>100</v>
      </c>
      <c r="H29" s="1044">
        <f>H24+H25+H26+H27+H28</f>
        <v>0</v>
      </c>
      <c r="I29" s="67">
        <f t="shared" si="25"/>
        <v>0</v>
      </c>
      <c r="J29" s="1044">
        <f>J24+J25+J26+J27+J28</f>
        <v>0</v>
      </c>
      <c r="K29" s="69">
        <f t="shared" si="26"/>
        <v>0</v>
      </c>
      <c r="L29" s="1044">
        <f>L24+L25+L26+L27+L28</f>
        <v>1</v>
      </c>
      <c r="M29" s="69">
        <f t="shared" si="27"/>
        <v>100</v>
      </c>
      <c r="N29" s="1044">
        <f>N24+N25+N26+N27+N28</f>
        <v>0</v>
      </c>
      <c r="O29" s="69">
        <f t="shared" si="1"/>
        <v>0</v>
      </c>
      <c r="P29" s="1044">
        <f>P24+P25+P26+P27+P28</f>
        <v>0</v>
      </c>
      <c r="Q29" s="69">
        <f t="shared" si="2"/>
        <v>0</v>
      </c>
      <c r="R29" s="1064">
        <f>R24+R25+R26+R27+R28</f>
        <v>0</v>
      </c>
      <c r="S29" s="69">
        <f t="shared" si="28"/>
        <v>0</v>
      </c>
      <c r="T29" s="1021">
        <f>T27+T28</f>
        <v>0</v>
      </c>
      <c r="U29" s="69">
        <f t="shared" si="29"/>
        <v>0</v>
      </c>
      <c r="V29" s="1044">
        <f>V24+V25+V26+V27+V28</f>
        <v>0</v>
      </c>
      <c r="W29" s="69">
        <f t="shared" si="3"/>
        <v>0</v>
      </c>
      <c r="X29" s="1044">
        <f>X24+X25+X26+X27+X28</f>
        <v>0</v>
      </c>
      <c r="Y29" s="69">
        <f t="shared" si="4"/>
        <v>0</v>
      </c>
      <c r="Z29" s="1044">
        <f>Z24+Z25+Z26+Z27+Z28</f>
        <v>3</v>
      </c>
      <c r="AA29" s="1044">
        <f>AA24+AA25+AA26+AA27+AA28</f>
        <v>0</v>
      </c>
      <c r="AB29" s="946">
        <f t="shared" si="5"/>
        <v>0</v>
      </c>
      <c r="AC29" s="1044">
        <f>AC24+AC25+AC26+AC27+AC28</f>
        <v>3</v>
      </c>
      <c r="AD29" s="946">
        <f t="shared" si="6"/>
        <v>100</v>
      </c>
      <c r="AE29" s="1044">
        <f>AE24+AE25+AE26+AE27+AE28</f>
        <v>0</v>
      </c>
      <c r="AF29" s="963">
        <f t="shared" si="7"/>
        <v>0</v>
      </c>
      <c r="AG29" s="1044">
        <f>AG24+AG25+AG26+AG27+AG28</f>
        <v>0</v>
      </c>
      <c r="AH29" s="1067">
        <f t="shared" si="30"/>
        <v>0</v>
      </c>
      <c r="AI29" s="1021">
        <f>AI27+AI28</f>
        <v>0</v>
      </c>
      <c r="AJ29" s="951">
        <f t="shared" si="31"/>
        <v>0</v>
      </c>
      <c r="AK29" s="1069">
        <v>0</v>
      </c>
      <c r="AL29" s="949">
        <f t="shared" si="32"/>
        <v>0</v>
      </c>
      <c r="AM29" s="1044">
        <f>AM24+AM25+AM26+AM27+AM28</f>
        <v>0</v>
      </c>
      <c r="AN29" s="951">
        <f t="shared" si="33"/>
        <v>0</v>
      </c>
      <c r="AO29" s="1044">
        <f>AO24+AO25+AO26+AO27+AO28</f>
        <v>1</v>
      </c>
      <c r="AP29" s="951">
        <f t="shared" si="34"/>
        <v>33.333333333333336</v>
      </c>
      <c r="AQ29" s="1021">
        <f>AQ27+AQ28</f>
        <v>2</v>
      </c>
      <c r="AR29" s="951">
        <f t="shared" si="35"/>
        <v>66.666666666666671</v>
      </c>
      <c r="AS29" s="1044">
        <f>AS24+AS25+AS26+AS27+AS28</f>
        <v>0</v>
      </c>
      <c r="AT29" s="951">
        <f t="shared" si="8"/>
        <v>0</v>
      </c>
      <c r="AU29" s="1044">
        <f>AU24+AU25+AU26+AU27+AU28</f>
        <v>1</v>
      </c>
      <c r="AV29" s="951">
        <f t="shared" si="9"/>
        <v>33.333333333333336</v>
      </c>
      <c r="AW29" s="1044">
        <f>AW24+AW25+AW26+AW27+AW28</f>
        <v>0</v>
      </c>
      <c r="AX29" s="1044">
        <f>AX24+AX25+AX26+AX27+AX28</f>
        <v>0</v>
      </c>
      <c r="AY29" s="946" t="e">
        <f t="shared" si="10"/>
        <v>#DIV/0!</v>
      </c>
      <c r="AZ29" s="1044">
        <f>AZ24+AZ25+AZ26+AZ27+AZ28</f>
        <v>0</v>
      </c>
      <c r="BA29" s="946" t="e">
        <f t="shared" si="74"/>
        <v>#DIV/0!</v>
      </c>
      <c r="BB29" s="1044">
        <f>BB24+BB25+BB26+BB27+BB28</f>
        <v>0</v>
      </c>
      <c r="BC29" s="963" t="e">
        <f t="shared" si="75"/>
        <v>#DIV/0!</v>
      </c>
      <c r="BD29" s="1044">
        <f>BD24+BD25+BD26+BD27+BD28</f>
        <v>0</v>
      </c>
      <c r="BE29" s="1067" t="e">
        <f t="shared" si="71"/>
        <v>#DIV/0!</v>
      </c>
      <c r="BF29" s="1021">
        <f>BF27+BF28</f>
        <v>0</v>
      </c>
      <c r="BG29" s="951" t="e">
        <f t="shared" si="37"/>
        <v>#DIV/0!</v>
      </c>
      <c r="BH29" s="1069">
        <v>0</v>
      </c>
      <c r="BI29" s="949" t="e">
        <f t="shared" si="38"/>
        <v>#DIV/0!</v>
      </c>
      <c r="BJ29" s="1044">
        <f>BJ24+BJ25+BJ26+BJ27+BJ28</f>
        <v>0</v>
      </c>
      <c r="BK29" s="951" t="e">
        <f t="shared" si="76"/>
        <v>#DIV/0!</v>
      </c>
      <c r="BL29" s="1044">
        <f>BL24+BL25+BL26+BL27+BL28</f>
        <v>0</v>
      </c>
      <c r="BM29" s="951" t="e">
        <f t="shared" si="77"/>
        <v>#DIV/0!</v>
      </c>
      <c r="BN29" s="1021">
        <f>BN27+BN28</f>
        <v>2</v>
      </c>
      <c r="BO29" s="951" t="e">
        <f t="shared" si="78"/>
        <v>#DIV/0!</v>
      </c>
      <c r="BP29" s="1044">
        <f>BP24+BP25+BP26+BP27+BP28</f>
        <v>0</v>
      </c>
      <c r="BQ29" s="951" t="e">
        <f t="shared" si="13"/>
        <v>#DIV/0!</v>
      </c>
      <c r="BR29" s="1044">
        <f>BR24+BR25+BR26+BR27+BR28</f>
        <v>0</v>
      </c>
      <c r="BS29" s="951" t="e">
        <f t="shared" si="14"/>
        <v>#DIV/0!</v>
      </c>
      <c r="BT29" s="64">
        <f t="shared" si="15"/>
        <v>2</v>
      </c>
      <c r="BU29" s="1024"/>
      <c r="BV29" s="1037"/>
      <c r="BW29" s="66">
        <f t="shared" si="17"/>
        <v>2</v>
      </c>
      <c r="BX29" s="1038"/>
      <c r="BY29" s="66">
        <f t="shared" si="18"/>
        <v>0</v>
      </c>
      <c r="BZ29" s="1022"/>
      <c r="CA29" s="71">
        <f t="shared" si="19"/>
        <v>0</v>
      </c>
      <c r="CB29" s="1023"/>
      <c r="CC29" s="70">
        <f t="shared" si="42"/>
        <v>-1</v>
      </c>
      <c r="CD29" s="1023"/>
      <c r="CE29" s="71">
        <f t="shared" si="20"/>
        <v>0</v>
      </c>
      <c r="CF29" s="1023"/>
      <c r="CG29" s="71">
        <f t="shared" si="21"/>
        <v>0</v>
      </c>
      <c r="CH29" s="1023"/>
      <c r="CI29" s="70">
        <f>AO29-R29</f>
        <v>1</v>
      </c>
      <c r="CJ29" s="1023"/>
      <c r="CK29" s="71">
        <f t="shared" si="22"/>
        <v>0</v>
      </c>
      <c r="CL29" s="1023"/>
      <c r="CM29" s="70">
        <f t="shared" si="44"/>
        <v>0</v>
      </c>
      <c r="CN29" s="1023"/>
      <c r="CO29" s="1058">
        <f t="shared" si="23"/>
        <v>1</v>
      </c>
      <c r="CP29" s="1027"/>
      <c r="CQ29" s="1040"/>
      <c r="CR29" s="1045"/>
      <c r="CS29" s="1040"/>
      <c r="CT29" s="1043"/>
      <c r="CU29" s="1040"/>
      <c r="CV29" s="1045"/>
      <c r="CW29" s="1043"/>
      <c r="CX29" s="1040"/>
      <c r="CY29" s="1045"/>
      <c r="CZ29" s="1043"/>
      <c r="DA29" s="1043"/>
      <c r="DB29" s="1040"/>
      <c r="DC29" s="1118"/>
      <c r="DD29" s="1043"/>
      <c r="DE29" s="1043"/>
      <c r="DF29" s="1043"/>
      <c r="DG29" s="1043"/>
      <c r="DH29" s="1043"/>
      <c r="DI29" s="1043"/>
      <c r="DJ29" s="1043"/>
      <c r="DK29" s="1043"/>
      <c r="DL29" s="1043"/>
      <c r="DM29" s="1043"/>
      <c r="DN29" s="1043"/>
      <c r="DO29" s="1043"/>
      <c r="DP29" s="1043"/>
      <c r="DQ29" s="1043"/>
      <c r="DR29" s="1043"/>
      <c r="DS29" s="1043"/>
      <c r="DT29" s="1043"/>
      <c r="DU29" s="1043"/>
      <c r="DV29" s="1043"/>
      <c r="DW29" s="1043"/>
      <c r="DX29" s="1043"/>
      <c r="DY29" s="1043"/>
      <c r="DZ29" s="1043"/>
      <c r="EA29" s="1043"/>
      <c r="EB29" s="1043"/>
      <c r="EC29" s="1043"/>
      <c r="ED29" s="1043"/>
      <c r="EE29" s="1043"/>
      <c r="EF29" s="1043"/>
      <c r="EG29" s="1043"/>
      <c r="EH29" s="1043"/>
    </row>
    <row r="30" spans="1:138" ht="15.75" x14ac:dyDescent="0.25">
      <c r="A30" s="839" t="s">
        <v>1150</v>
      </c>
      <c r="B30" s="1007" t="s">
        <v>57</v>
      </c>
      <c r="C30" s="108">
        <v>0</v>
      </c>
      <c r="D30" s="109">
        <v>0</v>
      </c>
      <c r="E30" s="66" t="e">
        <f t="shared" si="24"/>
        <v>#DIV/0!</v>
      </c>
      <c r="F30" s="65">
        <v>0</v>
      </c>
      <c r="G30" s="67" t="e">
        <f t="shared" si="0"/>
        <v>#DIV/0!</v>
      </c>
      <c r="H30" s="65">
        <v>0</v>
      </c>
      <c r="I30" s="67" t="e">
        <f t="shared" si="25"/>
        <v>#DIV/0!</v>
      </c>
      <c r="J30" s="68">
        <v>0</v>
      </c>
      <c r="K30" s="69" t="e">
        <f t="shared" si="26"/>
        <v>#DIV/0!</v>
      </c>
      <c r="L30" s="68">
        <v>0</v>
      </c>
      <c r="M30" s="69" t="e">
        <f t="shared" si="27"/>
        <v>#DIV/0!</v>
      </c>
      <c r="N30" s="68">
        <v>0</v>
      </c>
      <c r="O30" s="69" t="e">
        <f t="shared" si="1"/>
        <v>#DIV/0!</v>
      </c>
      <c r="P30" s="68">
        <v>0</v>
      </c>
      <c r="Q30" s="69" t="e">
        <f t="shared" si="2"/>
        <v>#DIV/0!</v>
      </c>
      <c r="R30" s="70">
        <v>0</v>
      </c>
      <c r="S30" s="69" t="e">
        <f t="shared" si="28"/>
        <v>#DIV/0!</v>
      </c>
      <c r="T30" s="70">
        <v>0</v>
      </c>
      <c r="U30" s="69" t="e">
        <f t="shared" si="29"/>
        <v>#DIV/0!</v>
      </c>
      <c r="V30" s="68">
        <v>0</v>
      </c>
      <c r="W30" s="69" t="e">
        <f t="shared" si="3"/>
        <v>#DIV/0!</v>
      </c>
      <c r="X30" s="68">
        <v>0</v>
      </c>
      <c r="Y30" s="69" t="e">
        <f t="shared" si="4"/>
        <v>#DIV/0!</v>
      </c>
      <c r="Z30" s="952">
        <v>1</v>
      </c>
      <c r="AA30" s="953">
        <v>0</v>
      </c>
      <c r="AB30" s="946">
        <f t="shared" si="5"/>
        <v>0</v>
      </c>
      <c r="AC30" s="953">
        <v>1</v>
      </c>
      <c r="AD30" s="955">
        <v>100</v>
      </c>
      <c r="AE30" s="953">
        <v>0</v>
      </c>
      <c r="AF30" s="963">
        <f t="shared" si="7"/>
        <v>0</v>
      </c>
      <c r="AG30" s="954">
        <v>0</v>
      </c>
      <c r="AH30" s="1067">
        <f t="shared" si="30"/>
        <v>0</v>
      </c>
      <c r="AI30" s="1017">
        <v>0</v>
      </c>
      <c r="AJ30" s="951">
        <f t="shared" si="31"/>
        <v>0</v>
      </c>
      <c r="AK30" s="1070">
        <v>0</v>
      </c>
      <c r="AL30" s="949">
        <f t="shared" si="32"/>
        <v>0</v>
      </c>
      <c r="AM30" s="950">
        <v>0</v>
      </c>
      <c r="AN30" s="951">
        <f t="shared" si="33"/>
        <v>0</v>
      </c>
      <c r="AO30" s="1017">
        <v>1</v>
      </c>
      <c r="AP30" s="951">
        <f t="shared" si="34"/>
        <v>100</v>
      </c>
      <c r="AQ30" s="1017">
        <v>0</v>
      </c>
      <c r="AR30" s="951">
        <f>AQ30*100/AC30</f>
        <v>0</v>
      </c>
      <c r="AS30" s="950">
        <v>0</v>
      </c>
      <c r="AT30" s="951">
        <f t="shared" si="8"/>
        <v>0</v>
      </c>
      <c r="AU30" s="950">
        <v>1</v>
      </c>
      <c r="AV30" s="951">
        <f t="shared" si="9"/>
        <v>100</v>
      </c>
      <c r="AW30" s="952"/>
      <c r="AX30" s="953"/>
      <c r="AY30" s="946" t="e">
        <f t="shared" si="10"/>
        <v>#DIV/0!</v>
      </c>
      <c r="AZ30" s="953">
        <v>0</v>
      </c>
      <c r="BA30" s="955">
        <v>100</v>
      </c>
      <c r="BB30" s="953">
        <v>0</v>
      </c>
      <c r="BC30" s="963" t="e">
        <f t="shared" si="75"/>
        <v>#DIV/0!</v>
      </c>
      <c r="BD30" s="954">
        <v>0</v>
      </c>
      <c r="BE30" s="1067" t="e">
        <f t="shared" si="71"/>
        <v>#DIV/0!</v>
      </c>
      <c r="BF30" s="1017">
        <v>0</v>
      </c>
      <c r="BG30" s="951" t="e">
        <f t="shared" si="37"/>
        <v>#DIV/0!</v>
      </c>
      <c r="BH30" s="1070">
        <v>0</v>
      </c>
      <c r="BI30" s="949" t="e">
        <f t="shared" si="38"/>
        <v>#DIV/0!</v>
      </c>
      <c r="BJ30" s="950">
        <v>0</v>
      </c>
      <c r="BK30" s="951" t="e">
        <f t="shared" si="76"/>
        <v>#DIV/0!</v>
      </c>
      <c r="BL30" s="1017">
        <v>0</v>
      </c>
      <c r="BM30" s="951" t="e">
        <f t="shared" si="77"/>
        <v>#DIV/0!</v>
      </c>
      <c r="BN30" s="1017">
        <v>0</v>
      </c>
      <c r="BO30" s="951" t="e">
        <f>BN30*100/AZ30</f>
        <v>#DIV/0!</v>
      </c>
      <c r="BP30" s="950">
        <v>0</v>
      </c>
      <c r="BQ30" s="951" t="e">
        <f t="shared" si="13"/>
        <v>#DIV/0!</v>
      </c>
      <c r="BR30" s="950">
        <v>0</v>
      </c>
      <c r="BS30" s="951" t="e">
        <f t="shared" si="14"/>
        <v>#DIV/0!</v>
      </c>
      <c r="BT30" s="64">
        <f t="shared" si="15"/>
        <v>1</v>
      </c>
      <c r="BU30" s="66">
        <f t="shared" si="16"/>
        <v>0</v>
      </c>
      <c r="BV30" s="87"/>
      <c r="BW30" s="66">
        <f t="shared" si="17"/>
        <v>1</v>
      </c>
      <c r="BX30" s="87"/>
      <c r="BY30" s="66">
        <f t="shared" si="18"/>
        <v>0</v>
      </c>
      <c r="BZ30" s="79"/>
      <c r="CA30" s="71">
        <f t="shared" si="19"/>
        <v>0</v>
      </c>
      <c r="CB30" s="69"/>
      <c r="CC30" s="70">
        <f t="shared" si="42"/>
        <v>0</v>
      </c>
      <c r="CD30" s="69"/>
      <c r="CE30" s="71">
        <f t="shared" si="20"/>
        <v>0</v>
      </c>
      <c r="CF30" s="69"/>
      <c r="CG30" s="71">
        <f t="shared" si="21"/>
        <v>0</v>
      </c>
      <c r="CH30" s="69"/>
      <c r="CI30" s="70">
        <f t="shared" si="43"/>
        <v>1</v>
      </c>
      <c r="CJ30" s="69"/>
      <c r="CK30" s="71">
        <f t="shared" si="22"/>
        <v>0</v>
      </c>
      <c r="CL30" s="69"/>
      <c r="CM30" s="70">
        <f t="shared" si="44"/>
        <v>0</v>
      </c>
      <c r="CN30" s="69"/>
      <c r="CO30" s="1058">
        <f t="shared" si="23"/>
        <v>1</v>
      </c>
      <c r="CP30" s="72"/>
      <c r="CQ30" s="98"/>
      <c r="CR30" s="100"/>
      <c r="CS30" s="98"/>
      <c r="CT30" s="100"/>
      <c r="CU30" s="98"/>
      <c r="CV30" s="1094"/>
      <c r="CW30" s="100"/>
      <c r="CX30" s="98"/>
      <c r="CY30" s="1094"/>
      <c r="CZ30" s="100"/>
      <c r="DA30" s="100"/>
      <c r="DB30" s="98"/>
      <c r="DC30" s="63"/>
      <c r="DD30" s="100"/>
      <c r="DE30" s="100"/>
      <c r="DF30" s="100"/>
      <c r="DG30" s="100"/>
      <c r="DH30" s="100"/>
      <c r="DI30" s="100"/>
      <c r="DJ30" s="100"/>
      <c r="DK30" s="100"/>
      <c r="DL30" s="100"/>
      <c r="DM30" s="100"/>
      <c r="DN30" s="100"/>
      <c r="DO30" s="100"/>
      <c r="DP30" s="100"/>
      <c r="DQ30" s="100"/>
      <c r="DR30" s="100"/>
      <c r="DS30" s="100"/>
      <c r="DT30" s="100"/>
      <c r="DU30" s="100"/>
      <c r="DV30" s="100"/>
      <c r="DW30" s="100"/>
      <c r="DX30" s="100"/>
      <c r="DY30" s="100"/>
      <c r="DZ30" s="100"/>
      <c r="EA30" s="100"/>
      <c r="EB30" s="100"/>
      <c r="EC30" s="100"/>
      <c r="ED30" s="100"/>
      <c r="EE30" s="100"/>
      <c r="EF30" s="100"/>
      <c r="EG30" s="100"/>
      <c r="EH30" s="100"/>
    </row>
    <row r="31" spans="1:138" x14ac:dyDescent="0.25">
      <c r="A31" s="839" t="s">
        <v>175</v>
      </c>
      <c r="B31" s="1007" t="s">
        <v>31</v>
      </c>
      <c r="C31" s="110">
        <v>2</v>
      </c>
      <c r="D31" s="111">
        <v>0</v>
      </c>
      <c r="E31" s="66">
        <f t="shared" si="24"/>
        <v>0</v>
      </c>
      <c r="F31" s="111">
        <v>2</v>
      </c>
      <c r="G31" s="67">
        <f t="shared" si="0"/>
        <v>100</v>
      </c>
      <c r="H31" s="111">
        <v>0</v>
      </c>
      <c r="I31" s="67">
        <f t="shared" si="25"/>
        <v>0</v>
      </c>
      <c r="J31" s="112">
        <v>0</v>
      </c>
      <c r="K31" s="69">
        <f t="shared" si="26"/>
        <v>0</v>
      </c>
      <c r="L31" s="112">
        <v>0</v>
      </c>
      <c r="M31" s="69">
        <f t="shared" si="27"/>
        <v>0</v>
      </c>
      <c r="N31" s="113">
        <v>0</v>
      </c>
      <c r="O31" s="69">
        <f t="shared" si="1"/>
        <v>0</v>
      </c>
      <c r="P31" s="113">
        <v>0</v>
      </c>
      <c r="Q31" s="69">
        <f t="shared" si="2"/>
        <v>0</v>
      </c>
      <c r="R31" s="70">
        <v>0</v>
      </c>
      <c r="S31" s="69">
        <f t="shared" si="28"/>
        <v>0</v>
      </c>
      <c r="T31" s="70">
        <v>2</v>
      </c>
      <c r="U31" s="69">
        <f t="shared" si="29"/>
        <v>100</v>
      </c>
      <c r="V31" s="112">
        <v>0</v>
      </c>
      <c r="W31" s="69">
        <f t="shared" si="3"/>
        <v>0</v>
      </c>
      <c r="X31" s="113">
        <v>0</v>
      </c>
      <c r="Y31" s="69">
        <f t="shared" si="4"/>
        <v>0</v>
      </c>
      <c r="Z31" s="944">
        <v>3</v>
      </c>
      <c r="AA31" s="964">
        <v>1</v>
      </c>
      <c r="AB31" s="946">
        <f t="shared" si="5"/>
        <v>33.333333333333336</v>
      </c>
      <c r="AC31" s="964">
        <v>2</v>
      </c>
      <c r="AD31" s="965">
        <v>75</v>
      </c>
      <c r="AE31" s="964">
        <v>0</v>
      </c>
      <c r="AF31" s="963">
        <f t="shared" si="7"/>
        <v>0</v>
      </c>
      <c r="AG31" s="966">
        <v>0</v>
      </c>
      <c r="AH31" s="1067">
        <f t="shared" si="30"/>
        <v>0</v>
      </c>
      <c r="AI31" s="1017">
        <v>0</v>
      </c>
      <c r="AJ31" s="951">
        <f t="shared" si="31"/>
        <v>0</v>
      </c>
      <c r="AK31" s="1069">
        <v>0</v>
      </c>
      <c r="AL31" s="949">
        <f t="shared" si="32"/>
        <v>0</v>
      </c>
      <c r="AM31" s="950">
        <v>1</v>
      </c>
      <c r="AN31" s="951">
        <f t="shared" si="33"/>
        <v>50</v>
      </c>
      <c r="AO31" s="1017">
        <v>0</v>
      </c>
      <c r="AP31" s="951">
        <f t="shared" si="34"/>
        <v>0</v>
      </c>
      <c r="AQ31" s="1017">
        <v>1</v>
      </c>
      <c r="AR31" s="951">
        <f t="shared" si="35"/>
        <v>50</v>
      </c>
      <c r="AS31" s="950">
        <v>0</v>
      </c>
      <c r="AT31" s="951">
        <f t="shared" si="8"/>
        <v>0</v>
      </c>
      <c r="AU31" s="950">
        <v>0</v>
      </c>
      <c r="AV31" s="951">
        <f t="shared" si="9"/>
        <v>0</v>
      </c>
      <c r="AW31" s="944"/>
      <c r="AX31" s="964"/>
      <c r="AY31" s="946" t="e">
        <f t="shared" si="10"/>
        <v>#DIV/0!</v>
      </c>
      <c r="AZ31" s="964">
        <v>0</v>
      </c>
      <c r="BA31" s="965">
        <v>75</v>
      </c>
      <c r="BB31" s="964">
        <v>0</v>
      </c>
      <c r="BC31" s="963" t="e">
        <f t="shared" si="75"/>
        <v>#DIV/0!</v>
      </c>
      <c r="BD31" s="966">
        <v>0</v>
      </c>
      <c r="BE31" s="1067" t="e">
        <f t="shared" si="71"/>
        <v>#DIV/0!</v>
      </c>
      <c r="BF31" s="1017">
        <v>0</v>
      </c>
      <c r="BG31" s="951" t="e">
        <f t="shared" si="37"/>
        <v>#DIV/0!</v>
      </c>
      <c r="BH31" s="1069">
        <v>0</v>
      </c>
      <c r="BI31" s="949" t="e">
        <f t="shared" si="38"/>
        <v>#DIV/0!</v>
      </c>
      <c r="BJ31" s="950">
        <v>0</v>
      </c>
      <c r="BK31" s="951" t="e">
        <f t="shared" si="76"/>
        <v>#DIV/0!</v>
      </c>
      <c r="BL31" s="1017">
        <v>0</v>
      </c>
      <c r="BM31" s="951" t="e">
        <f t="shared" si="77"/>
        <v>#DIV/0!</v>
      </c>
      <c r="BN31" s="1017">
        <v>0</v>
      </c>
      <c r="BO31" s="951" t="e">
        <f t="shared" ref="BO31:BO33" si="79">BN31*100/AZ31</f>
        <v>#DIV/0!</v>
      </c>
      <c r="BP31" s="950">
        <v>0</v>
      </c>
      <c r="BQ31" s="951" t="e">
        <f t="shared" si="13"/>
        <v>#DIV/0!</v>
      </c>
      <c r="BR31" s="950">
        <v>0</v>
      </c>
      <c r="BS31" s="951" t="e">
        <f t="shared" si="14"/>
        <v>#DIV/0!</v>
      </c>
      <c r="BT31" s="64">
        <f t="shared" si="15"/>
        <v>1</v>
      </c>
      <c r="BU31" s="66">
        <f t="shared" si="16"/>
        <v>1</v>
      </c>
      <c r="BV31" s="971"/>
      <c r="BW31" s="945">
        <f t="shared" si="17"/>
        <v>0</v>
      </c>
      <c r="BX31" s="971"/>
      <c r="BY31" s="945">
        <f t="shared" si="18"/>
        <v>0</v>
      </c>
      <c r="BZ31" s="971"/>
      <c r="CA31" s="71">
        <f t="shared" si="19"/>
        <v>0</v>
      </c>
      <c r="CB31" s="69"/>
      <c r="CC31" s="70">
        <f>AI31-L31</f>
        <v>0</v>
      </c>
      <c r="CD31" s="69"/>
      <c r="CE31" s="972">
        <f t="shared" si="20"/>
        <v>0</v>
      </c>
      <c r="CF31" s="69"/>
      <c r="CG31" s="972">
        <f t="shared" si="21"/>
        <v>1</v>
      </c>
      <c r="CH31" s="69"/>
      <c r="CI31" s="70">
        <f t="shared" si="43"/>
        <v>0</v>
      </c>
      <c r="CJ31" s="69"/>
      <c r="CK31" s="972">
        <f t="shared" si="22"/>
        <v>0</v>
      </c>
      <c r="CL31" s="69"/>
      <c r="CM31" s="70">
        <f>AS31-V31</f>
        <v>0</v>
      </c>
      <c r="CN31" s="69"/>
      <c r="CO31" s="1081">
        <f t="shared" si="23"/>
        <v>0</v>
      </c>
      <c r="CP31" s="72"/>
      <c r="CQ31" s="98"/>
      <c r="CR31" s="98"/>
      <c r="CS31" s="98"/>
      <c r="CT31" s="98"/>
      <c r="CU31" s="98"/>
      <c r="CV31" s="98"/>
      <c r="CW31" s="98"/>
      <c r="CX31" s="98"/>
      <c r="CY31" s="98"/>
      <c r="CZ31" s="98"/>
      <c r="DA31" s="98"/>
      <c r="DB31" s="98"/>
      <c r="DC31" s="63"/>
      <c r="DD31" s="100"/>
      <c r="DE31" s="100"/>
      <c r="DF31" s="100"/>
      <c r="DG31" s="100"/>
      <c r="DH31" s="100"/>
      <c r="DI31" s="100"/>
      <c r="DJ31" s="100"/>
      <c r="DK31" s="100"/>
      <c r="DL31" s="100"/>
      <c r="DM31" s="100"/>
      <c r="DN31" s="100"/>
      <c r="DO31" s="100"/>
      <c r="DP31" s="100"/>
      <c r="DQ31" s="100"/>
      <c r="DR31" s="100"/>
      <c r="DS31" s="100"/>
      <c r="DT31" s="100"/>
      <c r="DU31" s="100"/>
      <c r="DV31" s="100"/>
      <c r="DW31" s="100"/>
      <c r="DX31" s="100"/>
      <c r="DY31" s="100"/>
      <c r="DZ31" s="100"/>
      <c r="EA31" s="100"/>
      <c r="EB31" s="100"/>
      <c r="EC31" s="100"/>
      <c r="ED31" s="100"/>
      <c r="EE31" s="100"/>
      <c r="EF31" s="100"/>
      <c r="EG31" s="100"/>
      <c r="EH31" s="100"/>
    </row>
    <row r="32" spans="1:138" ht="15.75" x14ac:dyDescent="0.25">
      <c r="A32" s="839" t="s">
        <v>176</v>
      </c>
      <c r="B32" s="1007" t="s">
        <v>33</v>
      </c>
      <c r="C32" s="83">
        <v>9</v>
      </c>
      <c r="D32" s="84">
        <v>0</v>
      </c>
      <c r="E32" s="66">
        <f t="shared" si="24"/>
        <v>0</v>
      </c>
      <c r="F32" s="84">
        <v>8</v>
      </c>
      <c r="G32" s="67">
        <f t="shared" si="0"/>
        <v>88.888888888888886</v>
      </c>
      <c r="H32" s="84">
        <v>1</v>
      </c>
      <c r="I32" s="67">
        <f t="shared" si="25"/>
        <v>11.111111111111111</v>
      </c>
      <c r="J32" s="85">
        <v>1</v>
      </c>
      <c r="K32" s="69">
        <f t="shared" si="26"/>
        <v>12.5</v>
      </c>
      <c r="L32" s="85">
        <v>0</v>
      </c>
      <c r="M32" s="69">
        <f t="shared" si="27"/>
        <v>0</v>
      </c>
      <c r="N32" s="96">
        <v>5</v>
      </c>
      <c r="O32" s="69">
        <f t="shared" si="1"/>
        <v>62.5</v>
      </c>
      <c r="P32" s="96">
        <v>0</v>
      </c>
      <c r="Q32" s="69">
        <f t="shared" si="2"/>
        <v>0</v>
      </c>
      <c r="R32" s="70">
        <v>1</v>
      </c>
      <c r="S32" s="69">
        <f t="shared" si="28"/>
        <v>12.5</v>
      </c>
      <c r="T32" s="70">
        <v>1</v>
      </c>
      <c r="U32" s="69">
        <f t="shared" si="29"/>
        <v>12.5</v>
      </c>
      <c r="V32" s="85">
        <v>0</v>
      </c>
      <c r="W32" s="69">
        <f t="shared" si="3"/>
        <v>0</v>
      </c>
      <c r="X32" s="96">
        <v>1</v>
      </c>
      <c r="Y32" s="69">
        <f t="shared" si="4"/>
        <v>12.5</v>
      </c>
      <c r="Z32" s="952">
        <v>11</v>
      </c>
      <c r="AA32" s="969">
        <v>2</v>
      </c>
      <c r="AB32" s="1074">
        <f t="shared" si="5"/>
        <v>18.181818181818183</v>
      </c>
      <c r="AC32" s="969">
        <v>8</v>
      </c>
      <c r="AD32" s="969">
        <v>100</v>
      </c>
      <c r="AE32" s="969">
        <v>1</v>
      </c>
      <c r="AF32" s="969">
        <v>0</v>
      </c>
      <c r="AG32" s="970">
        <v>1</v>
      </c>
      <c r="AH32" s="1075">
        <f>AG32*100/AC32</f>
        <v>12.5</v>
      </c>
      <c r="AI32" s="1076">
        <v>2</v>
      </c>
      <c r="AJ32" s="951">
        <f t="shared" si="31"/>
        <v>25</v>
      </c>
      <c r="AK32" s="1077">
        <v>1</v>
      </c>
      <c r="AL32" s="949">
        <f t="shared" si="32"/>
        <v>12.5</v>
      </c>
      <c r="AM32" s="950">
        <v>1</v>
      </c>
      <c r="AN32" s="951">
        <f t="shared" si="33"/>
        <v>12.5</v>
      </c>
      <c r="AO32" s="1017">
        <v>1</v>
      </c>
      <c r="AP32" s="951">
        <f t="shared" si="34"/>
        <v>12.5</v>
      </c>
      <c r="AQ32" s="1017">
        <v>3</v>
      </c>
      <c r="AR32" s="951">
        <f t="shared" si="35"/>
        <v>37.5</v>
      </c>
      <c r="AS32" s="950">
        <v>0</v>
      </c>
      <c r="AT32" s="951">
        <f t="shared" si="8"/>
        <v>0</v>
      </c>
      <c r="AU32" s="950">
        <v>5</v>
      </c>
      <c r="AV32" s="951">
        <f t="shared" si="9"/>
        <v>62.5</v>
      </c>
      <c r="AW32" s="952"/>
      <c r="AX32" s="969"/>
      <c r="AY32" s="1074" t="e">
        <f t="shared" si="10"/>
        <v>#DIV/0!</v>
      </c>
      <c r="AZ32" s="969">
        <v>0</v>
      </c>
      <c r="BA32" s="969">
        <v>100</v>
      </c>
      <c r="BB32" s="964">
        <v>0</v>
      </c>
      <c r="BC32" s="969">
        <v>0</v>
      </c>
      <c r="BD32" s="970">
        <v>0</v>
      </c>
      <c r="BE32" s="1075" t="e">
        <f>BD32*100/AZ32</f>
        <v>#DIV/0!</v>
      </c>
      <c r="BF32" s="1076">
        <v>0</v>
      </c>
      <c r="BG32" s="951" t="e">
        <f t="shared" si="37"/>
        <v>#DIV/0!</v>
      </c>
      <c r="BH32" s="1077">
        <v>0</v>
      </c>
      <c r="BI32" s="949" t="e">
        <f t="shared" si="38"/>
        <v>#DIV/0!</v>
      </c>
      <c r="BJ32" s="950">
        <v>0</v>
      </c>
      <c r="BK32" s="951" t="e">
        <f t="shared" si="76"/>
        <v>#DIV/0!</v>
      </c>
      <c r="BL32" s="1017">
        <v>0</v>
      </c>
      <c r="BM32" s="951" t="e">
        <f t="shared" si="77"/>
        <v>#DIV/0!</v>
      </c>
      <c r="BN32" s="1017">
        <v>0</v>
      </c>
      <c r="BO32" s="951" t="e">
        <f t="shared" si="79"/>
        <v>#DIV/0!</v>
      </c>
      <c r="BP32" s="950">
        <v>0</v>
      </c>
      <c r="BQ32" s="951" t="e">
        <f t="shared" si="13"/>
        <v>#DIV/0!</v>
      </c>
      <c r="BR32" s="950">
        <v>0</v>
      </c>
      <c r="BS32" s="951" t="e">
        <f t="shared" si="14"/>
        <v>#DIV/0!</v>
      </c>
      <c r="BT32" s="64">
        <f t="shared" si="15"/>
        <v>2</v>
      </c>
      <c r="BU32" s="66">
        <f t="shared" si="16"/>
        <v>2</v>
      </c>
      <c r="BV32" s="87"/>
      <c r="BW32" s="66">
        <f t="shared" si="17"/>
        <v>0</v>
      </c>
      <c r="BX32" s="87"/>
      <c r="BY32" s="66">
        <f t="shared" si="18"/>
        <v>0</v>
      </c>
      <c r="BZ32" s="79"/>
      <c r="CA32" s="71">
        <f t="shared" si="19"/>
        <v>0</v>
      </c>
      <c r="CB32" s="69"/>
      <c r="CC32" s="70">
        <f t="shared" si="42"/>
        <v>2</v>
      </c>
      <c r="CD32" s="69"/>
      <c r="CE32" s="71">
        <f t="shared" si="20"/>
        <v>-4</v>
      </c>
      <c r="CF32" s="69"/>
      <c r="CG32" s="71">
        <f t="shared" si="21"/>
        <v>1</v>
      </c>
      <c r="CH32" s="69"/>
      <c r="CI32" s="70">
        <f t="shared" si="43"/>
        <v>0</v>
      </c>
      <c r="CJ32" s="69"/>
      <c r="CK32" s="71">
        <f t="shared" si="22"/>
        <v>0</v>
      </c>
      <c r="CL32" s="69"/>
      <c r="CM32" s="70">
        <f t="shared" si="44"/>
        <v>0</v>
      </c>
      <c r="CN32" s="69"/>
      <c r="CO32" s="1058">
        <f t="shared" si="23"/>
        <v>4</v>
      </c>
      <c r="CP32" s="72"/>
      <c r="CQ32" s="98"/>
      <c r="CR32" s="98"/>
      <c r="CS32" s="98"/>
      <c r="CT32" s="98"/>
      <c r="CU32" s="98"/>
      <c r="CV32" s="98"/>
      <c r="CW32" s="98"/>
      <c r="CX32" s="98"/>
      <c r="CY32" s="98"/>
      <c r="CZ32" s="98"/>
      <c r="DA32" s="98"/>
      <c r="DB32" s="98"/>
      <c r="DC32" s="63"/>
      <c r="DD32" s="100"/>
      <c r="DE32" s="100"/>
      <c r="DF32" s="100"/>
      <c r="DG32" s="100"/>
      <c r="DH32" s="100"/>
      <c r="DI32" s="100"/>
      <c r="DJ32" s="100"/>
      <c r="DK32" s="100"/>
      <c r="DL32" s="100"/>
      <c r="DM32" s="100"/>
      <c r="DN32" s="100"/>
      <c r="DO32" s="100"/>
      <c r="DP32" s="100"/>
      <c r="DQ32" s="100"/>
      <c r="DR32" s="100"/>
      <c r="DS32" s="100"/>
      <c r="DT32" s="100"/>
      <c r="DU32" s="100"/>
      <c r="DV32" s="100"/>
      <c r="DW32" s="100"/>
      <c r="DX32" s="100"/>
      <c r="DY32" s="100"/>
      <c r="DZ32" s="100"/>
      <c r="EA32" s="100"/>
      <c r="EB32" s="100"/>
      <c r="EC32" s="100"/>
      <c r="ED32" s="100"/>
      <c r="EE32" s="100"/>
      <c r="EF32" s="100"/>
      <c r="EG32" s="100"/>
      <c r="EH32" s="100"/>
    </row>
    <row r="33" spans="1:138" x14ac:dyDescent="0.25">
      <c r="A33" s="839" t="s">
        <v>177</v>
      </c>
      <c r="B33" s="1007" t="s">
        <v>35</v>
      </c>
      <c r="C33" s="64">
        <v>19</v>
      </c>
      <c r="D33" s="65">
        <v>1</v>
      </c>
      <c r="E33" s="67">
        <f t="shared" si="24"/>
        <v>5.2631578947368425</v>
      </c>
      <c r="F33" s="65">
        <v>18</v>
      </c>
      <c r="G33" s="67">
        <f t="shared" si="0"/>
        <v>94.736842105263165</v>
      </c>
      <c r="H33" s="65">
        <v>0</v>
      </c>
      <c r="I33" s="67">
        <f t="shared" si="25"/>
        <v>0</v>
      </c>
      <c r="J33" s="68">
        <v>0</v>
      </c>
      <c r="K33" s="69">
        <f t="shared" si="26"/>
        <v>0</v>
      </c>
      <c r="L33" s="68">
        <v>0</v>
      </c>
      <c r="M33" s="69">
        <f t="shared" si="27"/>
        <v>0</v>
      </c>
      <c r="N33" s="68">
        <v>4</v>
      </c>
      <c r="O33" s="69">
        <f t="shared" si="1"/>
        <v>22.222222222222221</v>
      </c>
      <c r="P33" s="68">
        <v>8</v>
      </c>
      <c r="Q33" s="69">
        <f t="shared" si="2"/>
        <v>44.444444444444443</v>
      </c>
      <c r="R33" s="70">
        <v>0</v>
      </c>
      <c r="S33" s="69">
        <f t="shared" si="28"/>
        <v>0</v>
      </c>
      <c r="T33" s="70">
        <v>6</v>
      </c>
      <c r="U33" s="69">
        <f t="shared" si="29"/>
        <v>33.333333333333336</v>
      </c>
      <c r="V33" s="68">
        <v>0</v>
      </c>
      <c r="W33" s="69">
        <f t="shared" si="3"/>
        <v>0</v>
      </c>
      <c r="X33" s="68">
        <v>1</v>
      </c>
      <c r="Y33" s="69">
        <f t="shared" si="4"/>
        <v>5.5555555555555554</v>
      </c>
      <c r="Z33" s="944">
        <v>28</v>
      </c>
      <c r="AA33" s="945">
        <v>0</v>
      </c>
      <c r="AB33" s="946">
        <f t="shared" si="5"/>
        <v>0</v>
      </c>
      <c r="AC33" s="945">
        <v>28</v>
      </c>
      <c r="AD33" s="946">
        <v>62</v>
      </c>
      <c r="AE33" s="945">
        <v>0</v>
      </c>
      <c r="AF33" s="947">
        <f t="shared" si="7"/>
        <v>0</v>
      </c>
      <c r="AG33" s="948">
        <v>0</v>
      </c>
      <c r="AH33" s="1067">
        <f t="shared" si="30"/>
        <v>0</v>
      </c>
      <c r="AI33" s="1017">
        <v>0</v>
      </c>
      <c r="AJ33" s="951">
        <f t="shared" si="31"/>
        <v>0</v>
      </c>
      <c r="AK33" s="1069">
        <v>0</v>
      </c>
      <c r="AL33" s="949">
        <f t="shared" si="32"/>
        <v>0</v>
      </c>
      <c r="AM33" s="950">
        <v>0</v>
      </c>
      <c r="AN33" s="951">
        <f t="shared" si="33"/>
        <v>0</v>
      </c>
      <c r="AO33" s="1017">
        <v>0</v>
      </c>
      <c r="AP33" s="951">
        <f>AO33*100/AC33</f>
        <v>0</v>
      </c>
      <c r="AQ33" s="1017">
        <v>28</v>
      </c>
      <c r="AR33" s="951">
        <f t="shared" si="35"/>
        <v>100</v>
      </c>
      <c r="AS33" s="950">
        <v>0</v>
      </c>
      <c r="AT33" s="951">
        <f t="shared" si="8"/>
        <v>0</v>
      </c>
      <c r="AU33" s="950">
        <v>15</v>
      </c>
      <c r="AV33" s="951">
        <f t="shared" si="9"/>
        <v>53.571428571428569</v>
      </c>
      <c r="AW33" s="944"/>
      <c r="AX33" s="945"/>
      <c r="AY33" s="946" t="e">
        <f t="shared" si="10"/>
        <v>#DIV/0!</v>
      </c>
      <c r="AZ33" s="945">
        <v>0</v>
      </c>
      <c r="BA33" s="946">
        <v>62</v>
      </c>
      <c r="BB33" s="945">
        <v>0</v>
      </c>
      <c r="BC33" s="947" t="e">
        <f t="shared" ref="BC33:BC46" si="80">BB33*100/AW33</f>
        <v>#DIV/0!</v>
      </c>
      <c r="BD33" s="948">
        <v>0</v>
      </c>
      <c r="BE33" s="1067" t="e">
        <f t="shared" ref="BE33:BE39" si="81">BD33*100/AZ33</f>
        <v>#DIV/0!</v>
      </c>
      <c r="BF33" s="1017">
        <v>0</v>
      </c>
      <c r="BG33" s="951" t="e">
        <f t="shared" si="37"/>
        <v>#DIV/0!</v>
      </c>
      <c r="BH33" s="1069">
        <v>0</v>
      </c>
      <c r="BI33" s="949" t="e">
        <f t="shared" si="38"/>
        <v>#DIV/0!</v>
      </c>
      <c r="BJ33" s="950">
        <v>0</v>
      </c>
      <c r="BK33" s="951" t="e">
        <f t="shared" si="76"/>
        <v>#DIV/0!</v>
      </c>
      <c r="BL33" s="1017">
        <v>0</v>
      </c>
      <c r="BM33" s="951" t="e">
        <f>BL33*100/AZ33</f>
        <v>#DIV/0!</v>
      </c>
      <c r="BN33" s="1017">
        <v>0</v>
      </c>
      <c r="BO33" s="951" t="e">
        <f t="shared" si="79"/>
        <v>#DIV/0!</v>
      </c>
      <c r="BP33" s="950">
        <v>0</v>
      </c>
      <c r="BQ33" s="951" t="e">
        <f t="shared" si="13"/>
        <v>#DIV/0!</v>
      </c>
      <c r="BR33" s="950">
        <v>0</v>
      </c>
      <c r="BS33" s="951" t="e">
        <f t="shared" si="14"/>
        <v>#DIV/0!</v>
      </c>
      <c r="BT33" s="64">
        <f t="shared" si="15"/>
        <v>9</v>
      </c>
      <c r="BU33" s="66">
        <f t="shared" si="16"/>
        <v>-1</v>
      </c>
      <c r="BV33" s="97"/>
      <c r="BW33" s="66">
        <f t="shared" si="17"/>
        <v>10</v>
      </c>
      <c r="BX33" s="67"/>
      <c r="BY33" s="66">
        <f t="shared" si="18"/>
        <v>0</v>
      </c>
      <c r="BZ33" s="97"/>
      <c r="CA33" s="71">
        <f t="shared" si="19"/>
        <v>0</v>
      </c>
      <c r="CB33" s="69"/>
      <c r="CC33" s="70">
        <f t="shared" si="42"/>
        <v>0</v>
      </c>
      <c r="CD33" s="69"/>
      <c r="CE33" s="71">
        <f t="shared" si="20"/>
        <v>-4</v>
      </c>
      <c r="CF33" s="69"/>
      <c r="CG33" s="71">
        <f t="shared" si="21"/>
        <v>-8</v>
      </c>
      <c r="CH33" s="69"/>
      <c r="CI33" s="70">
        <f>AO33-R33</f>
        <v>0</v>
      </c>
      <c r="CJ33" s="69"/>
      <c r="CK33" s="71">
        <f t="shared" si="22"/>
        <v>0</v>
      </c>
      <c r="CL33" s="69"/>
      <c r="CM33" s="70">
        <f t="shared" si="44"/>
        <v>0</v>
      </c>
      <c r="CN33" s="69"/>
      <c r="CO33" s="1058">
        <f t="shared" si="23"/>
        <v>14</v>
      </c>
      <c r="CP33" s="72"/>
      <c r="CQ33" s="98"/>
      <c r="CR33" s="100"/>
      <c r="CS33" s="98"/>
      <c r="CT33" s="98"/>
      <c r="CU33" s="98"/>
      <c r="CV33" s="98"/>
      <c r="CW33" s="98"/>
      <c r="CX33" s="98"/>
      <c r="CY33" s="98"/>
      <c r="CZ33" s="98"/>
      <c r="DA33" s="98"/>
      <c r="DB33" s="98"/>
      <c r="DC33" s="63" t="s">
        <v>178</v>
      </c>
      <c r="DD33" s="100"/>
      <c r="DE33" s="100"/>
      <c r="DF33" s="100"/>
      <c r="DG33" s="100"/>
      <c r="DH33" s="100"/>
      <c r="DI33" s="100"/>
      <c r="DJ33" s="100"/>
      <c r="DK33" s="100"/>
      <c r="DL33" s="100"/>
      <c r="DM33" s="100"/>
      <c r="DN33" s="100"/>
      <c r="DO33" s="100"/>
      <c r="DP33" s="100"/>
      <c r="DQ33" s="100"/>
      <c r="DR33" s="100"/>
      <c r="DS33" s="100"/>
      <c r="DT33" s="100"/>
      <c r="DU33" s="100"/>
      <c r="DV33" s="100"/>
      <c r="DW33" s="100"/>
      <c r="DX33" s="100"/>
      <c r="DY33" s="100"/>
      <c r="DZ33" s="100"/>
      <c r="EA33" s="100"/>
      <c r="EB33" s="100"/>
      <c r="EC33" s="100"/>
      <c r="ED33" s="100"/>
      <c r="EE33" s="100"/>
      <c r="EF33" s="100"/>
      <c r="EG33" s="100"/>
      <c r="EH33" s="100"/>
    </row>
    <row r="34" spans="1:138" ht="15.75" x14ac:dyDescent="0.25">
      <c r="A34" s="839" t="s">
        <v>179</v>
      </c>
      <c r="B34" s="1007" t="s">
        <v>1146</v>
      </c>
      <c r="C34" s="64">
        <v>18</v>
      </c>
      <c r="D34" s="66">
        <v>1</v>
      </c>
      <c r="E34" s="67">
        <f t="shared" si="24"/>
        <v>5.5555555555555554</v>
      </c>
      <c r="F34" s="66">
        <v>17</v>
      </c>
      <c r="G34" s="67">
        <f t="shared" si="0"/>
        <v>94.444444444444443</v>
      </c>
      <c r="H34" s="66">
        <v>0</v>
      </c>
      <c r="I34" s="67">
        <f t="shared" si="25"/>
        <v>0</v>
      </c>
      <c r="J34" s="71">
        <v>0</v>
      </c>
      <c r="K34" s="69">
        <f t="shared" si="26"/>
        <v>0</v>
      </c>
      <c r="L34" s="71">
        <v>0</v>
      </c>
      <c r="M34" s="69">
        <f t="shared" si="27"/>
        <v>0</v>
      </c>
      <c r="N34" s="71">
        <v>0</v>
      </c>
      <c r="O34" s="69">
        <f t="shared" si="1"/>
        <v>0</v>
      </c>
      <c r="P34" s="71">
        <v>0</v>
      </c>
      <c r="Q34" s="69">
        <f t="shared" si="2"/>
        <v>0</v>
      </c>
      <c r="R34" s="70">
        <v>4</v>
      </c>
      <c r="S34" s="69">
        <f>R34*100/F34</f>
        <v>23.529411764705884</v>
      </c>
      <c r="T34" s="70">
        <v>10</v>
      </c>
      <c r="U34" s="69">
        <f t="shared" si="29"/>
        <v>58.823529411764703</v>
      </c>
      <c r="V34" s="1059">
        <v>3</v>
      </c>
      <c r="W34" s="69">
        <f t="shared" si="3"/>
        <v>17.647058823529413</v>
      </c>
      <c r="X34" s="71">
        <v>10</v>
      </c>
      <c r="Y34" s="69">
        <f t="shared" si="4"/>
        <v>58.823529411764703</v>
      </c>
      <c r="Z34" s="944">
        <v>36</v>
      </c>
      <c r="AA34" s="945">
        <v>3</v>
      </c>
      <c r="AB34" s="946">
        <f t="shared" si="5"/>
        <v>8.3333333333333339</v>
      </c>
      <c r="AC34" s="945">
        <v>33</v>
      </c>
      <c r="AD34" s="946">
        <f t="shared" si="6"/>
        <v>91.666666666666671</v>
      </c>
      <c r="AE34" s="945">
        <v>0</v>
      </c>
      <c r="AF34" s="947">
        <f t="shared" si="7"/>
        <v>0</v>
      </c>
      <c r="AG34" s="948">
        <v>0</v>
      </c>
      <c r="AH34" s="1067">
        <f t="shared" si="30"/>
        <v>0</v>
      </c>
      <c r="AI34" s="1017">
        <v>0</v>
      </c>
      <c r="AJ34" s="951">
        <f t="shared" si="31"/>
        <v>0</v>
      </c>
      <c r="AK34" s="1070">
        <v>1</v>
      </c>
      <c r="AL34" s="949">
        <f t="shared" si="32"/>
        <v>3.0303030303030303</v>
      </c>
      <c r="AM34" s="950">
        <v>1</v>
      </c>
      <c r="AN34" s="951">
        <f t="shared" si="33"/>
        <v>3.0303030303030303</v>
      </c>
      <c r="AO34" s="1017">
        <v>8</v>
      </c>
      <c r="AP34" s="951">
        <f t="shared" si="34"/>
        <v>24.242424242424242</v>
      </c>
      <c r="AQ34" s="1017">
        <v>21</v>
      </c>
      <c r="AR34" s="951">
        <f>AQ34*100/AC34</f>
        <v>63.636363636363633</v>
      </c>
      <c r="AS34" s="950">
        <v>2</v>
      </c>
      <c r="AT34" s="951">
        <f t="shared" si="8"/>
        <v>6.0606060606060606</v>
      </c>
      <c r="AU34" s="950">
        <v>14</v>
      </c>
      <c r="AV34" s="951">
        <f t="shared" si="9"/>
        <v>42.424242424242422</v>
      </c>
      <c r="AW34" s="944"/>
      <c r="AX34" s="945"/>
      <c r="AY34" s="946" t="e">
        <f t="shared" si="10"/>
        <v>#DIV/0!</v>
      </c>
      <c r="AZ34" s="945">
        <v>0</v>
      </c>
      <c r="BA34" s="946" t="e">
        <f t="shared" ref="BA34:BA46" si="82">AZ34*100/AW34</f>
        <v>#DIV/0!</v>
      </c>
      <c r="BB34" s="945">
        <v>0</v>
      </c>
      <c r="BC34" s="947" t="e">
        <f t="shared" si="80"/>
        <v>#DIV/0!</v>
      </c>
      <c r="BD34" s="948">
        <v>0</v>
      </c>
      <c r="BE34" s="1067" t="e">
        <f t="shared" si="81"/>
        <v>#DIV/0!</v>
      </c>
      <c r="BF34" s="1017">
        <v>0</v>
      </c>
      <c r="BG34" s="951" t="e">
        <f t="shared" si="37"/>
        <v>#DIV/0!</v>
      </c>
      <c r="BH34" s="1070">
        <v>0</v>
      </c>
      <c r="BI34" s="949" t="e">
        <f t="shared" si="38"/>
        <v>#DIV/0!</v>
      </c>
      <c r="BJ34" s="950">
        <v>0</v>
      </c>
      <c r="BK34" s="951" t="e">
        <f t="shared" si="76"/>
        <v>#DIV/0!</v>
      </c>
      <c r="BL34" s="1017">
        <v>0</v>
      </c>
      <c r="BM34" s="951" t="e">
        <f t="shared" ref="BM34:BM35" si="83">BL34*100/AZ34</f>
        <v>#DIV/0!</v>
      </c>
      <c r="BN34" s="1017">
        <v>0</v>
      </c>
      <c r="BO34" s="951" t="e">
        <f>BN34*100/AZ34</f>
        <v>#DIV/0!</v>
      </c>
      <c r="BP34" s="950">
        <v>0</v>
      </c>
      <c r="BQ34" s="951" t="e">
        <f t="shared" si="13"/>
        <v>#DIV/0!</v>
      </c>
      <c r="BR34" s="950">
        <v>0</v>
      </c>
      <c r="BS34" s="951" t="e">
        <f t="shared" si="14"/>
        <v>#DIV/0!</v>
      </c>
      <c r="BT34" s="64">
        <f t="shared" si="15"/>
        <v>18</v>
      </c>
      <c r="BU34" s="66">
        <f t="shared" si="16"/>
        <v>2</v>
      </c>
      <c r="BV34" s="97"/>
      <c r="BW34" s="66">
        <f t="shared" si="17"/>
        <v>16</v>
      </c>
      <c r="BX34" s="67"/>
      <c r="BY34" s="66">
        <f t="shared" si="18"/>
        <v>0</v>
      </c>
      <c r="BZ34" s="97"/>
      <c r="CA34" s="71">
        <f t="shared" si="19"/>
        <v>0</v>
      </c>
      <c r="CB34" s="69"/>
      <c r="CC34" s="70">
        <f>AI34-L34</f>
        <v>0</v>
      </c>
      <c r="CD34" s="69"/>
      <c r="CE34" s="71">
        <f t="shared" si="20"/>
        <v>1</v>
      </c>
      <c r="CF34" s="69"/>
      <c r="CG34" s="71">
        <f t="shared" si="21"/>
        <v>1</v>
      </c>
      <c r="CH34" s="69"/>
      <c r="CI34" s="70">
        <f t="shared" si="43"/>
        <v>4</v>
      </c>
      <c r="CJ34" s="69"/>
      <c r="CK34" s="71">
        <f t="shared" si="22"/>
        <v>-1</v>
      </c>
      <c r="CL34" s="69"/>
      <c r="CM34" s="70">
        <f>AS34-V34</f>
        <v>-1</v>
      </c>
      <c r="CN34" s="69"/>
      <c r="CO34" s="1058">
        <f t="shared" si="23"/>
        <v>4</v>
      </c>
      <c r="CP34" s="72"/>
      <c r="CQ34" s="98"/>
      <c r="CR34" s="98"/>
      <c r="CS34" s="98"/>
      <c r="CT34" s="98"/>
      <c r="CU34" s="98"/>
      <c r="CV34" s="98"/>
      <c r="CW34" s="98"/>
      <c r="CX34" s="98"/>
      <c r="CY34" s="98"/>
      <c r="CZ34" s="98"/>
      <c r="DA34" s="98"/>
      <c r="DB34" s="98"/>
      <c r="DC34" s="63" t="s">
        <v>180</v>
      </c>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c r="EF34" s="100"/>
      <c r="EG34" s="100"/>
      <c r="EH34" s="100"/>
    </row>
    <row r="35" spans="1:138" x14ac:dyDescent="0.25">
      <c r="A35" s="839" t="s">
        <v>1151</v>
      </c>
      <c r="B35" s="1007" t="s">
        <v>1142</v>
      </c>
      <c r="C35" s="64">
        <v>2</v>
      </c>
      <c r="D35" s="65">
        <v>0</v>
      </c>
      <c r="E35" s="66">
        <f t="shared" si="24"/>
        <v>0</v>
      </c>
      <c r="F35" s="65">
        <v>2</v>
      </c>
      <c r="G35" s="67">
        <f t="shared" si="0"/>
        <v>100</v>
      </c>
      <c r="H35" s="65">
        <v>0</v>
      </c>
      <c r="I35" s="67">
        <f t="shared" si="25"/>
        <v>0</v>
      </c>
      <c r="J35" s="68">
        <v>0</v>
      </c>
      <c r="K35" s="69">
        <f>J35*100/F35</f>
        <v>0</v>
      </c>
      <c r="L35" s="68">
        <v>0</v>
      </c>
      <c r="M35" s="69">
        <f t="shared" si="27"/>
        <v>0</v>
      </c>
      <c r="N35" s="68">
        <v>2</v>
      </c>
      <c r="O35" s="69">
        <f t="shared" si="1"/>
        <v>100</v>
      </c>
      <c r="P35" s="68">
        <v>0</v>
      </c>
      <c r="Q35" s="69">
        <f t="shared" si="2"/>
        <v>0</v>
      </c>
      <c r="R35" s="70">
        <v>0</v>
      </c>
      <c r="S35" s="69">
        <f t="shared" si="28"/>
        <v>0</v>
      </c>
      <c r="T35" s="70">
        <v>0</v>
      </c>
      <c r="U35" s="69">
        <f t="shared" si="29"/>
        <v>0</v>
      </c>
      <c r="V35" s="68">
        <v>0</v>
      </c>
      <c r="W35" s="69">
        <f t="shared" si="3"/>
        <v>0</v>
      </c>
      <c r="X35" s="71">
        <v>1</v>
      </c>
      <c r="Y35" s="69">
        <f t="shared" si="4"/>
        <v>50</v>
      </c>
      <c r="Z35" s="944">
        <v>4</v>
      </c>
      <c r="AA35" s="945">
        <v>0</v>
      </c>
      <c r="AB35" s="946">
        <f t="shared" si="5"/>
        <v>0</v>
      </c>
      <c r="AC35" s="945">
        <v>4</v>
      </c>
      <c r="AD35" s="946">
        <f t="shared" si="6"/>
        <v>100</v>
      </c>
      <c r="AE35" s="945">
        <v>0</v>
      </c>
      <c r="AF35" s="947">
        <f t="shared" si="7"/>
        <v>0</v>
      </c>
      <c r="AG35" s="948">
        <v>0</v>
      </c>
      <c r="AH35" s="1067">
        <f t="shared" si="30"/>
        <v>0</v>
      </c>
      <c r="AI35" s="1017">
        <v>0</v>
      </c>
      <c r="AJ35" s="951">
        <f t="shared" si="31"/>
        <v>0</v>
      </c>
      <c r="AK35" s="1069">
        <v>2</v>
      </c>
      <c r="AL35" s="949">
        <f t="shared" si="32"/>
        <v>50</v>
      </c>
      <c r="AM35" s="950">
        <v>0</v>
      </c>
      <c r="AN35" s="951">
        <f>AM35*100/AC35</f>
        <v>0</v>
      </c>
      <c r="AO35" s="1017">
        <v>1</v>
      </c>
      <c r="AP35" s="951">
        <f t="shared" si="34"/>
        <v>25</v>
      </c>
      <c r="AQ35" s="1017">
        <v>1</v>
      </c>
      <c r="AR35" s="951">
        <f t="shared" si="35"/>
        <v>25</v>
      </c>
      <c r="AS35" s="950">
        <v>0</v>
      </c>
      <c r="AT35" s="951">
        <f t="shared" si="8"/>
        <v>0</v>
      </c>
      <c r="AU35" s="950">
        <v>1</v>
      </c>
      <c r="AV35" s="951">
        <f t="shared" si="9"/>
        <v>25</v>
      </c>
      <c r="AW35" s="944"/>
      <c r="AX35" s="945"/>
      <c r="AY35" s="946" t="e">
        <f t="shared" si="10"/>
        <v>#DIV/0!</v>
      </c>
      <c r="AZ35" s="945">
        <v>0</v>
      </c>
      <c r="BA35" s="946" t="e">
        <f t="shared" si="82"/>
        <v>#DIV/0!</v>
      </c>
      <c r="BB35" s="945">
        <v>0</v>
      </c>
      <c r="BC35" s="947" t="e">
        <f t="shared" si="80"/>
        <v>#DIV/0!</v>
      </c>
      <c r="BD35" s="948">
        <v>0</v>
      </c>
      <c r="BE35" s="1067" t="e">
        <f t="shared" si="81"/>
        <v>#DIV/0!</v>
      </c>
      <c r="BF35" s="1017">
        <v>0</v>
      </c>
      <c r="BG35" s="951" t="e">
        <f t="shared" si="37"/>
        <v>#DIV/0!</v>
      </c>
      <c r="BH35" s="1069">
        <v>0</v>
      </c>
      <c r="BI35" s="949" t="e">
        <f t="shared" si="38"/>
        <v>#DIV/0!</v>
      </c>
      <c r="BJ35" s="950">
        <v>0</v>
      </c>
      <c r="BK35" s="951" t="e">
        <f>BJ35*100/AZ35</f>
        <v>#DIV/0!</v>
      </c>
      <c r="BL35" s="1017">
        <v>0</v>
      </c>
      <c r="BM35" s="951" t="e">
        <f t="shared" si="83"/>
        <v>#DIV/0!</v>
      </c>
      <c r="BN35" s="1017">
        <v>0</v>
      </c>
      <c r="BO35" s="951" t="e">
        <f t="shared" ref="BO35:BO37" si="84">BN35*100/AZ35</f>
        <v>#DIV/0!</v>
      </c>
      <c r="BP35" s="950">
        <v>0</v>
      </c>
      <c r="BQ35" s="951" t="e">
        <f t="shared" si="13"/>
        <v>#DIV/0!</v>
      </c>
      <c r="BR35" s="950">
        <v>0</v>
      </c>
      <c r="BS35" s="951" t="e">
        <f t="shared" si="14"/>
        <v>#DIV/0!</v>
      </c>
      <c r="BT35" s="64">
        <f t="shared" si="15"/>
        <v>2</v>
      </c>
      <c r="BU35" s="66">
        <f t="shared" si="16"/>
        <v>0</v>
      </c>
      <c r="BV35" s="97"/>
      <c r="BW35" s="66">
        <f t="shared" si="17"/>
        <v>2</v>
      </c>
      <c r="BX35" s="67"/>
      <c r="BY35" s="66">
        <f t="shared" si="18"/>
        <v>0</v>
      </c>
      <c r="BZ35" s="97"/>
      <c r="CA35" s="71">
        <f t="shared" si="19"/>
        <v>0</v>
      </c>
      <c r="CB35" s="69"/>
      <c r="CC35" s="70">
        <f t="shared" si="42"/>
        <v>0</v>
      </c>
      <c r="CD35" s="69"/>
      <c r="CE35" s="71">
        <f t="shared" si="20"/>
        <v>0</v>
      </c>
      <c r="CF35" s="69"/>
      <c r="CG35" s="71">
        <f t="shared" si="21"/>
        <v>0</v>
      </c>
      <c r="CH35" s="69"/>
      <c r="CI35" s="70">
        <f t="shared" si="43"/>
        <v>1</v>
      </c>
      <c r="CJ35" s="69"/>
      <c r="CK35" s="71">
        <f t="shared" si="22"/>
        <v>0</v>
      </c>
      <c r="CL35" s="69"/>
      <c r="CM35" s="70">
        <f t="shared" si="44"/>
        <v>0</v>
      </c>
      <c r="CN35" s="69"/>
      <c r="CO35" s="1058">
        <f t="shared" si="23"/>
        <v>0</v>
      </c>
      <c r="CP35" s="72"/>
      <c r="CQ35" s="98"/>
      <c r="CR35" s="98"/>
      <c r="CS35" s="100"/>
      <c r="CT35" s="98"/>
      <c r="CU35" s="100"/>
      <c r="CV35" s="100"/>
      <c r="CW35" s="100"/>
      <c r="CX35" s="100"/>
      <c r="CY35" s="100"/>
      <c r="CZ35" s="100"/>
      <c r="DA35" s="100"/>
      <c r="DB35" s="98"/>
      <c r="DC35" s="63"/>
      <c r="DD35" s="100"/>
      <c r="DE35" s="100"/>
      <c r="DF35" s="100"/>
      <c r="DG35" s="100"/>
      <c r="DH35" s="100"/>
      <c r="DI35" s="100"/>
      <c r="DJ35" s="100"/>
      <c r="DK35" s="100"/>
      <c r="DL35" s="100"/>
      <c r="DM35" s="100"/>
      <c r="DN35" s="100"/>
      <c r="DO35" s="100"/>
      <c r="DP35" s="100"/>
      <c r="DQ35" s="100"/>
      <c r="DR35" s="100"/>
      <c r="DS35" s="100"/>
      <c r="DT35" s="100"/>
      <c r="DU35" s="100"/>
      <c r="DV35" s="100"/>
      <c r="DW35" s="100"/>
      <c r="DX35" s="100"/>
      <c r="DY35" s="100"/>
      <c r="DZ35" s="100"/>
      <c r="EA35" s="100"/>
      <c r="EB35" s="100"/>
      <c r="EC35" s="100"/>
      <c r="ED35" s="100"/>
      <c r="EE35" s="100"/>
      <c r="EF35" s="100"/>
      <c r="EG35" s="100"/>
      <c r="EH35" s="100"/>
    </row>
    <row r="36" spans="1:138" ht="25.5" x14ac:dyDescent="0.25">
      <c r="A36" s="839" t="s">
        <v>181</v>
      </c>
      <c r="B36" s="1007" t="s">
        <v>47</v>
      </c>
      <c r="C36" s="83">
        <v>15</v>
      </c>
      <c r="D36" s="84">
        <v>1</v>
      </c>
      <c r="E36" s="67">
        <f t="shared" si="24"/>
        <v>6.666666666666667</v>
      </c>
      <c r="F36" s="84">
        <v>14</v>
      </c>
      <c r="G36" s="67">
        <f t="shared" si="0"/>
        <v>93.333333333333329</v>
      </c>
      <c r="H36" s="84">
        <v>0</v>
      </c>
      <c r="I36" s="67">
        <f>H36*100/C36</f>
        <v>0</v>
      </c>
      <c r="J36" s="85">
        <v>0</v>
      </c>
      <c r="K36" s="69">
        <f t="shared" si="26"/>
        <v>0</v>
      </c>
      <c r="L36" s="85">
        <v>1</v>
      </c>
      <c r="M36" s="69">
        <f t="shared" si="27"/>
        <v>7.1428571428571432</v>
      </c>
      <c r="N36" s="96">
        <v>0</v>
      </c>
      <c r="O36" s="69">
        <f t="shared" si="1"/>
        <v>0</v>
      </c>
      <c r="P36" s="96">
        <v>1</v>
      </c>
      <c r="Q36" s="69">
        <f t="shared" si="2"/>
        <v>7.1428571428571432</v>
      </c>
      <c r="R36" s="70">
        <v>0</v>
      </c>
      <c r="S36" s="69">
        <f t="shared" si="28"/>
        <v>0</v>
      </c>
      <c r="T36" s="70">
        <v>12</v>
      </c>
      <c r="U36" s="69">
        <f>T36*100/F36</f>
        <v>85.714285714285708</v>
      </c>
      <c r="V36" s="85">
        <v>0</v>
      </c>
      <c r="W36" s="69">
        <f t="shared" si="3"/>
        <v>0</v>
      </c>
      <c r="X36" s="86">
        <v>1</v>
      </c>
      <c r="Y36" s="69">
        <f t="shared" si="4"/>
        <v>7.1428571428571432</v>
      </c>
      <c r="Z36" s="952">
        <v>15</v>
      </c>
      <c r="AA36" s="953">
        <v>1</v>
      </c>
      <c r="AB36" s="946">
        <f t="shared" si="5"/>
        <v>6.666666666666667</v>
      </c>
      <c r="AC36" s="953">
        <v>14</v>
      </c>
      <c r="AD36" s="946">
        <f t="shared" si="6"/>
        <v>93.333333333333329</v>
      </c>
      <c r="AE36" s="953">
        <v>0</v>
      </c>
      <c r="AF36" s="947">
        <f t="shared" si="7"/>
        <v>0</v>
      </c>
      <c r="AG36" s="954">
        <v>0</v>
      </c>
      <c r="AH36" s="1067">
        <f t="shared" si="30"/>
        <v>0</v>
      </c>
      <c r="AI36" s="1017">
        <v>0</v>
      </c>
      <c r="AJ36" s="951">
        <f t="shared" si="31"/>
        <v>0</v>
      </c>
      <c r="AK36" s="1070">
        <v>2</v>
      </c>
      <c r="AL36" s="949">
        <f t="shared" si="32"/>
        <v>14.285714285714286</v>
      </c>
      <c r="AM36" s="950">
        <v>1</v>
      </c>
      <c r="AN36" s="951">
        <f t="shared" si="33"/>
        <v>7.1428571428571432</v>
      </c>
      <c r="AO36" s="1017">
        <v>0</v>
      </c>
      <c r="AP36" s="951">
        <f>AO36*100/AC36</f>
        <v>0</v>
      </c>
      <c r="AQ36" s="1017">
        <v>11</v>
      </c>
      <c r="AR36" s="951">
        <f t="shared" si="35"/>
        <v>78.571428571428569</v>
      </c>
      <c r="AS36" s="950">
        <v>0</v>
      </c>
      <c r="AT36" s="951">
        <f t="shared" si="8"/>
        <v>0</v>
      </c>
      <c r="AU36" s="950">
        <v>0</v>
      </c>
      <c r="AV36" s="951">
        <f t="shared" si="9"/>
        <v>0</v>
      </c>
      <c r="AW36" s="952"/>
      <c r="AX36" s="953"/>
      <c r="AY36" s="946" t="e">
        <f t="shared" si="10"/>
        <v>#DIV/0!</v>
      </c>
      <c r="AZ36" s="953">
        <v>0</v>
      </c>
      <c r="BA36" s="946" t="e">
        <f t="shared" si="82"/>
        <v>#DIV/0!</v>
      </c>
      <c r="BB36" s="953">
        <v>0</v>
      </c>
      <c r="BC36" s="947" t="e">
        <f t="shared" si="80"/>
        <v>#DIV/0!</v>
      </c>
      <c r="BD36" s="954">
        <v>0</v>
      </c>
      <c r="BE36" s="1067" t="e">
        <f t="shared" si="81"/>
        <v>#DIV/0!</v>
      </c>
      <c r="BF36" s="1017">
        <v>0</v>
      </c>
      <c r="BG36" s="951" t="e">
        <f t="shared" si="37"/>
        <v>#DIV/0!</v>
      </c>
      <c r="BH36" s="1070">
        <v>0</v>
      </c>
      <c r="BI36" s="949" t="e">
        <f t="shared" si="38"/>
        <v>#DIV/0!</v>
      </c>
      <c r="BJ36" s="950">
        <v>0</v>
      </c>
      <c r="BK36" s="951" t="e">
        <f t="shared" ref="BK36:BK41" si="85">BJ36*100/AZ36</f>
        <v>#DIV/0!</v>
      </c>
      <c r="BL36" s="1017">
        <v>0</v>
      </c>
      <c r="BM36" s="951" t="e">
        <f>BL36*100/AZ36</f>
        <v>#DIV/0!</v>
      </c>
      <c r="BN36" s="1017">
        <v>0</v>
      </c>
      <c r="BO36" s="951" t="e">
        <f t="shared" si="84"/>
        <v>#DIV/0!</v>
      </c>
      <c r="BP36" s="950">
        <v>0</v>
      </c>
      <c r="BQ36" s="951" t="e">
        <f t="shared" si="13"/>
        <v>#DIV/0!</v>
      </c>
      <c r="BR36" s="950">
        <v>0</v>
      </c>
      <c r="BS36" s="951" t="e">
        <f t="shared" si="14"/>
        <v>#DIV/0!</v>
      </c>
      <c r="BT36" s="64">
        <f t="shared" si="15"/>
        <v>0</v>
      </c>
      <c r="BU36" s="66">
        <f t="shared" si="16"/>
        <v>0</v>
      </c>
      <c r="BV36" s="97"/>
      <c r="BW36" s="66">
        <f t="shared" si="17"/>
        <v>0</v>
      </c>
      <c r="BX36" s="67"/>
      <c r="BY36" s="66">
        <f t="shared" si="18"/>
        <v>0</v>
      </c>
      <c r="BZ36" s="97"/>
      <c r="CA36" s="71">
        <f t="shared" si="19"/>
        <v>0</v>
      </c>
      <c r="CB36" s="69"/>
      <c r="CC36" s="70">
        <f t="shared" si="42"/>
        <v>-1</v>
      </c>
      <c r="CD36" s="69"/>
      <c r="CE36" s="71">
        <f t="shared" si="20"/>
        <v>2</v>
      </c>
      <c r="CF36" s="69"/>
      <c r="CG36" s="71">
        <f t="shared" si="21"/>
        <v>0</v>
      </c>
      <c r="CH36" s="69"/>
      <c r="CI36" s="70">
        <f t="shared" si="43"/>
        <v>0</v>
      </c>
      <c r="CJ36" s="69"/>
      <c r="CK36" s="71">
        <f t="shared" si="22"/>
        <v>0</v>
      </c>
      <c r="CL36" s="69"/>
      <c r="CM36" s="70">
        <f t="shared" si="44"/>
        <v>0</v>
      </c>
      <c r="CN36" s="69"/>
      <c r="CO36" s="1058">
        <f t="shared" si="23"/>
        <v>-1</v>
      </c>
      <c r="CP36" s="72"/>
      <c r="CQ36" s="98"/>
      <c r="CR36" s="100"/>
      <c r="CS36" s="98"/>
      <c r="CT36" s="98"/>
      <c r="CU36" s="98"/>
      <c r="CV36" s="98"/>
      <c r="CW36" s="98"/>
      <c r="CX36" s="98"/>
      <c r="CY36" s="98"/>
      <c r="CZ36" s="98"/>
      <c r="DA36" s="98"/>
      <c r="DB36" s="98"/>
      <c r="DC36" s="63"/>
      <c r="DD36" s="100"/>
      <c r="DE36" s="100"/>
      <c r="DF36" s="100"/>
      <c r="DG36" s="100"/>
      <c r="DH36" s="100"/>
      <c r="DI36" s="100"/>
      <c r="DJ36" s="100"/>
      <c r="DK36" s="100"/>
      <c r="DL36" s="100"/>
      <c r="DM36" s="100"/>
      <c r="DN36" s="100"/>
      <c r="DO36" s="100"/>
      <c r="DP36" s="100"/>
      <c r="DQ36" s="100"/>
      <c r="DR36" s="100"/>
      <c r="DS36" s="100"/>
      <c r="DT36" s="100"/>
      <c r="DU36" s="100"/>
      <c r="DV36" s="100"/>
      <c r="DW36" s="100"/>
      <c r="DX36" s="100"/>
      <c r="DY36" s="100"/>
      <c r="DZ36" s="100"/>
      <c r="EA36" s="100"/>
      <c r="EB36" s="100"/>
      <c r="EC36" s="100"/>
      <c r="ED36" s="100"/>
      <c r="EE36" s="100"/>
      <c r="EF36" s="100"/>
      <c r="EG36" s="100"/>
      <c r="EH36" s="100"/>
    </row>
    <row r="37" spans="1:138" ht="15.75" x14ac:dyDescent="0.25">
      <c r="A37" s="839" t="s">
        <v>182</v>
      </c>
      <c r="B37" s="1007" t="s">
        <v>48</v>
      </c>
      <c r="C37" s="64">
        <v>8</v>
      </c>
      <c r="D37" s="65">
        <v>0</v>
      </c>
      <c r="E37" s="67">
        <f t="shared" ref="E37:E46" si="86">D37*100/C37</f>
        <v>0</v>
      </c>
      <c r="F37" s="65">
        <v>7</v>
      </c>
      <c r="G37" s="67">
        <f t="shared" si="0"/>
        <v>87.5</v>
      </c>
      <c r="H37" s="65">
        <v>1</v>
      </c>
      <c r="I37" s="67">
        <f t="shared" si="25"/>
        <v>12.5</v>
      </c>
      <c r="J37" s="68">
        <v>0</v>
      </c>
      <c r="K37" s="69">
        <f t="shared" si="26"/>
        <v>0</v>
      </c>
      <c r="L37" s="68">
        <v>0</v>
      </c>
      <c r="M37" s="69">
        <f t="shared" si="27"/>
        <v>0</v>
      </c>
      <c r="N37" s="68">
        <v>1</v>
      </c>
      <c r="O37" s="69">
        <f t="shared" si="1"/>
        <v>14.285714285714286</v>
      </c>
      <c r="P37" s="68">
        <v>0</v>
      </c>
      <c r="Q37" s="69">
        <f t="shared" si="2"/>
        <v>0</v>
      </c>
      <c r="R37" s="70">
        <v>0</v>
      </c>
      <c r="S37" s="69">
        <f t="shared" si="28"/>
        <v>0</v>
      </c>
      <c r="T37" s="70">
        <v>6</v>
      </c>
      <c r="U37" s="69">
        <f t="shared" si="29"/>
        <v>85.714285714285708</v>
      </c>
      <c r="V37" s="68">
        <v>1</v>
      </c>
      <c r="W37" s="69">
        <f t="shared" si="3"/>
        <v>14.285714285714286</v>
      </c>
      <c r="X37" s="71">
        <v>0</v>
      </c>
      <c r="Y37" s="69">
        <f t="shared" si="4"/>
        <v>0</v>
      </c>
      <c r="Z37" s="944">
        <v>5</v>
      </c>
      <c r="AA37" s="945">
        <v>1</v>
      </c>
      <c r="AB37" s="946">
        <f t="shared" si="5"/>
        <v>20</v>
      </c>
      <c r="AC37" s="945">
        <v>4</v>
      </c>
      <c r="AD37" s="946">
        <f t="shared" si="6"/>
        <v>80</v>
      </c>
      <c r="AE37" s="945">
        <v>0</v>
      </c>
      <c r="AF37" s="947">
        <f t="shared" si="7"/>
        <v>0</v>
      </c>
      <c r="AG37" s="948">
        <v>0</v>
      </c>
      <c r="AH37" s="1067">
        <f t="shared" si="30"/>
        <v>0</v>
      </c>
      <c r="AI37" s="1017">
        <v>0</v>
      </c>
      <c r="AJ37" s="951">
        <f t="shared" si="31"/>
        <v>0</v>
      </c>
      <c r="AK37" s="1069">
        <v>0</v>
      </c>
      <c r="AL37" s="949">
        <f t="shared" si="32"/>
        <v>0</v>
      </c>
      <c r="AM37" s="950">
        <v>1</v>
      </c>
      <c r="AN37" s="951">
        <f t="shared" si="33"/>
        <v>25</v>
      </c>
      <c r="AO37" s="1017">
        <v>1</v>
      </c>
      <c r="AP37" s="951">
        <f t="shared" si="34"/>
        <v>25</v>
      </c>
      <c r="AQ37" s="1017">
        <v>2</v>
      </c>
      <c r="AR37" s="951">
        <f t="shared" si="35"/>
        <v>50</v>
      </c>
      <c r="AS37" s="950">
        <v>0</v>
      </c>
      <c r="AT37" s="951">
        <f t="shared" si="8"/>
        <v>0</v>
      </c>
      <c r="AU37" s="950">
        <v>1</v>
      </c>
      <c r="AV37" s="951">
        <f t="shared" si="9"/>
        <v>25</v>
      </c>
      <c r="AW37" s="944"/>
      <c r="AX37" s="945"/>
      <c r="AY37" s="946" t="e">
        <f t="shared" si="10"/>
        <v>#DIV/0!</v>
      </c>
      <c r="AZ37" s="953">
        <v>0</v>
      </c>
      <c r="BA37" s="946" t="e">
        <f t="shared" si="82"/>
        <v>#DIV/0!</v>
      </c>
      <c r="BB37" s="945">
        <v>0</v>
      </c>
      <c r="BC37" s="947" t="e">
        <f t="shared" si="80"/>
        <v>#DIV/0!</v>
      </c>
      <c r="BD37" s="948">
        <v>0</v>
      </c>
      <c r="BE37" s="1067" t="e">
        <f t="shared" si="81"/>
        <v>#DIV/0!</v>
      </c>
      <c r="BF37" s="1017">
        <v>0</v>
      </c>
      <c r="BG37" s="951" t="e">
        <f t="shared" si="37"/>
        <v>#DIV/0!</v>
      </c>
      <c r="BH37" s="1069">
        <v>0</v>
      </c>
      <c r="BI37" s="949" t="e">
        <f t="shared" si="38"/>
        <v>#DIV/0!</v>
      </c>
      <c r="BJ37" s="950">
        <v>0</v>
      </c>
      <c r="BK37" s="951" t="e">
        <f t="shared" si="85"/>
        <v>#DIV/0!</v>
      </c>
      <c r="BL37" s="1017">
        <v>0</v>
      </c>
      <c r="BM37" s="951" t="e">
        <f t="shared" ref="BM37:BM38" si="87">BL37*100/AZ37</f>
        <v>#DIV/0!</v>
      </c>
      <c r="BN37" s="1017">
        <v>0</v>
      </c>
      <c r="BO37" s="951" t="e">
        <f t="shared" si="84"/>
        <v>#DIV/0!</v>
      </c>
      <c r="BP37" s="950">
        <v>0</v>
      </c>
      <c r="BQ37" s="951" t="e">
        <f t="shared" si="13"/>
        <v>#DIV/0!</v>
      </c>
      <c r="BR37" s="950">
        <v>0</v>
      </c>
      <c r="BS37" s="951" t="e">
        <f t="shared" si="14"/>
        <v>#DIV/0!</v>
      </c>
      <c r="BT37" s="64">
        <f t="shared" si="15"/>
        <v>-3</v>
      </c>
      <c r="BU37" s="66">
        <f t="shared" si="16"/>
        <v>1</v>
      </c>
      <c r="BV37" s="97"/>
      <c r="BW37" s="66">
        <f t="shared" si="17"/>
        <v>-3</v>
      </c>
      <c r="BX37" s="67"/>
      <c r="BY37" s="66">
        <f t="shared" si="18"/>
        <v>-1</v>
      </c>
      <c r="BZ37" s="97"/>
      <c r="CA37" s="71">
        <f t="shared" si="19"/>
        <v>0</v>
      </c>
      <c r="CB37" s="69"/>
      <c r="CC37" s="70">
        <f>AI37-L37</f>
        <v>0</v>
      </c>
      <c r="CD37" s="69"/>
      <c r="CE37" s="71">
        <f t="shared" si="20"/>
        <v>-1</v>
      </c>
      <c r="CF37" s="71"/>
      <c r="CG37" s="71">
        <f t="shared" si="21"/>
        <v>1</v>
      </c>
      <c r="CH37" s="69"/>
      <c r="CI37" s="70">
        <f t="shared" si="43"/>
        <v>1</v>
      </c>
      <c r="CJ37" s="69"/>
      <c r="CK37" s="71">
        <f t="shared" si="22"/>
        <v>-1</v>
      </c>
      <c r="CL37" s="69"/>
      <c r="CM37" s="70">
        <f>AS37-V37</f>
        <v>-1</v>
      </c>
      <c r="CN37" s="69"/>
      <c r="CO37" s="1058">
        <f t="shared" si="23"/>
        <v>1</v>
      </c>
      <c r="CP37" s="72"/>
      <c r="CQ37" s="98"/>
      <c r="CR37" s="98"/>
      <c r="CS37" s="98"/>
      <c r="CT37" s="98"/>
      <c r="CU37" s="98"/>
      <c r="CV37" s="98"/>
      <c r="CW37" s="98"/>
      <c r="CX37" s="98"/>
      <c r="CY37" s="98"/>
      <c r="CZ37" s="98"/>
      <c r="DA37" s="98"/>
      <c r="DB37" s="98"/>
      <c r="DC37" s="63"/>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row>
    <row r="38" spans="1:138" ht="15.75" x14ac:dyDescent="0.25">
      <c r="A38" s="839" t="s">
        <v>1152</v>
      </c>
      <c r="B38" s="1007" t="s">
        <v>54</v>
      </c>
      <c r="C38" s="64">
        <v>15</v>
      </c>
      <c r="D38" s="66">
        <v>1</v>
      </c>
      <c r="E38" s="67">
        <f t="shared" si="86"/>
        <v>6.666666666666667</v>
      </c>
      <c r="F38" s="66">
        <v>14</v>
      </c>
      <c r="G38" s="67">
        <f t="shared" si="0"/>
        <v>93.333333333333329</v>
      </c>
      <c r="H38" s="66">
        <v>0</v>
      </c>
      <c r="I38" s="67">
        <f t="shared" si="25"/>
        <v>0</v>
      </c>
      <c r="J38" s="71">
        <v>3</v>
      </c>
      <c r="K38" s="69">
        <f t="shared" si="26"/>
        <v>21.428571428571427</v>
      </c>
      <c r="L38" s="71">
        <v>0</v>
      </c>
      <c r="M38" s="69">
        <f>L38*100/F38</f>
        <v>0</v>
      </c>
      <c r="N38" s="71">
        <v>1</v>
      </c>
      <c r="O38" s="69">
        <f t="shared" si="1"/>
        <v>7.1428571428571432</v>
      </c>
      <c r="P38" s="71">
        <v>3</v>
      </c>
      <c r="Q38" s="69">
        <f t="shared" si="2"/>
        <v>21.428571428571427</v>
      </c>
      <c r="R38" s="70">
        <v>2</v>
      </c>
      <c r="S38" s="69">
        <f t="shared" si="28"/>
        <v>14.285714285714286</v>
      </c>
      <c r="T38" s="70">
        <v>5</v>
      </c>
      <c r="U38" s="69">
        <f t="shared" si="29"/>
        <v>35.714285714285715</v>
      </c>
      <c r="V38" s="1059">
        <v>0</v>
      </c>
      <c r="W38" s="69">
        <f t="shared" si="3"/>
        <v>0</v>
      </c>
      <c r="X38" s="71">
        <v>5</v>
      </c>
      <c r="Y38" s="69">
        <f t="shared" si="4"/>
        <v>35.714285714285715</v>
      </c>
      <c r="Z38" s="944">
        <v>16</v>
      </c>
      <c r="AA38" s="945">
        <v>1</v>
      </c>
      <c r="AB38" s="946">
        <f t="shared" si="5"/>
        <v>6.25</v>
      </c>
      <c r="AC38" s="945">
        <v>15</v>
      </c>
      <c r="AD38" s="946">
        <f t="shared" si="6"/>
        <v>93.75</v>
      </c>
      <c r="AE38" s="945">
        <v>1</v>
      </c>
      <c r="AF38" s="967">
        <f t="shared" si="7"/>
        <v>6.25</v>
      </c>
      <c r="AG38" s="948">
        <v>0</v>
      </c>
      <c r="AH38" s="1067">
        <f t="shared" si="30"/>
        <v>0</v>
      </c>
      <c r="AI38" s="1017">
        <v>1</v>
      </c>
      <c r="AJ38" s="951">
        <f t="shared" si="31"/>
        <v>6.666666666666667</v>
      </c>
      <c r="AK38" s="1069">
        <v>1</v>
      </c>
      <c r="AL38" s="949">
        <f t="shared" si="32"/>
        <v>6.666666666666667</v>
      </c>
      <c r="AM38" s="950">
        <v>1</v>
      </c>
      <c r="AN38" s="951">
        <f t="shared" si="33"/>
        <v>6.666666666666667</v>
      </c>
      <c r="AO38" s="1017">
        <v>1</v>
      </c>
      <c r="AP38" s="951">
        <f t="shared" si="34"/>
        <v>6.666666666666667</v>
      </c>
      <c r="AQ38" s="1017">
        <v>9</v>
      </c>
      <c r="AR38" s="951">
        <f>AQ38*100/AC38</f>
        <v>60</v>
      </c>
      <c r="AS38" s="950">
        <v>0</v>
      </c>
      <c r="AT38" s="951">
        <f t="shared" si="8"/>
        <v>0</v>
      </c>
      <c r="AU38" s="950">
        <v>2</v>
      </c>
      <c r="AV38" s="951">
        <f t="shared" si="9"/>
        <v>13.333333333333334</v>
      </c>
      <c r="AW38" s="944"/>
      <c r="AX38" s="945"/>
      <c r="AY38" s="946" t="e">
        <f t="shared" si="10"/>
        <v>#DIV/0!</v>
      </c>
      <c r="AZ38" s="953">
        <v>0</v>
      </c>
      <c r="BA38" s="946" t="e">
        <f t="shared" si="82"/>
        <v>#DIV/0!</v>
      </c>
      <c r="BB38" s="945">
        <v>0</v>
      </c>
      <c r="BC38" s="967" t="e">
        <f t="shared" si="80"/>
        <v>#DIV/0!</v>
      </c>
      <c r="BD38" s="948">
        <v>0</v>
      </c>
      <c r="BE38" s="1067" t="e">
        <f t="shared" si="81"/>
        <v>#DIV/0!</v>
      </c>
      <c r="BF38" s="1017">
        <v>0</v>
      </c>
      <c r="BG38" s="951" t="e">
        <f t="shared" si="37"/>
        <v>#DIV/0!</v>
      </c>
      <c r="BH38" s="1069">
        <v>0</v>
      </c>
      <c r="BI38" s="949" t="e">
        <f t="shared" si="38"/>
        <v>#DIV/0!</v>
      </c>
      <c r="BJ38" s="950">
        <v>0</v>
      </c>
      <c r="BK38" s="951" t="e">
        <f t="shared" si="85"/>
        <v>#DIV/0!</v>
      </c>
      <c r="BL38" s="1017">
        <v>0</v>
      </c>
      <c r="BM38" s="951" t="e">
        <f t="shared" si="87"/>
        <v>#DIV/0!</v>
      </c>
      <c r="BN38" s="1017">
        <v>0</v>
      </c>
      <c r="BO38" s="951" t="e">
        <f>BN38*100/AZ38</f>
        <v>#DIV/0!</v>
      </c>
      <c r="BP38" s="950">
        <v>0</v>
      </c>
      <c r="BQ38" s="951" t="e">
        <f t="shared" si="13"/>
        <v>#DIV/0!</v>
      </c>
      <c r="BR38" s="950">
        <v>0</v>
      </c>
      <c r="BS38" s="951" t="e">
        <f t="shared" si="14"/>
        <v>#DIV/0!</v>
      </c>
      <c r="BT38" s="64">
        <f t="shared" si="15"/>
        <v>1</v>
      </c>
      <c r="BU38" s="66">
        <f t="shared" si="16"/>
        <v>0</v>
      </c>
      <c r="BV38" s="97"/>
      <c r="BW38" s="66">
        <f t="shared" si="17"/>
        <v>1</v>
      </c>
      <c r="BX38" s="67"/>
      <c r="BY38" s="66">
        <f t="shared" si="18"/>
        <v>1</v>
      </c>
      <c r="BZ38" s="97"/>
      <c r="CA38" s="71">
        <f t="shared" si="19"/>
        <v>-3</v>
      </c>
      <c r="CB38" s="69"/>
      <c r="CC38" s="70">
        <f t="shared" si="42"/>
        <v>1</v>
      </c>
      <c r="CD38" s="69"/>
      <c r="CE38" s="71">
        <f t="shared" si="20"/>
        <v>0</v>
      </c>
      <c r="CF38" s="69"/>
      <c r="CG38" s="71">
        <f t="shared" si="21"/>
        <v>-2</v>
      </c>
      <c r="CH38" s="69"/>
      <c r="CI38" s="70">
        <f>AO38-R38</f>
        <v>-1</v>
      </c>
      <c r="CJ38" s="69"/>
      <c r="CK38" s="71">
        <f t="shared" si="22"/>
        <v>0</v>
      </c>
      <c r="CL38" s="69"/>
      <c r="CM38" s="70">
        <f t="shared" si="44"/>
        <v>0</v>
      </c>
      <c r="CN38" s="69"/>
      <c r="CO38" s="1058">
        <f t="shared" si="23"/>
        <v>-3</v>
      </c>
      <c r="CP38" s="72"/>
      <c r="CQ38" s="98"/>
      <c r="CR38" s="98"/>
      <c r="CS38" s="98"/>
      <c r="CT38" s="98"/>
      <c r="CU38" s="98"/>
      <c r="CV38" s="98"/>
      <c r="CW38" s="98"/>
      <c r="CX38" s="98"/>
      <c r="CY38" s="98"/>
      <c r="CZ38" s="98"/>
      <c r="DA38" s="98"/>
      <c r="DB38" s="98"/>
      <c r="DC38" s="63"/>
      <c r="DD38" s="100"/>
      <c r="DE38" s="100"/>
      <c r="DF38" s="100"/>
      <c r="DG38" s="100"/>
      <c r="DH38" s="100"/>
      <c r="DI38" s="100"/>
      <c r="DJ38" s="100"/>
      <c r="DK38" s="100"/>
      <c r="DL38" s="100"/>
      <c r="DM38" s="100"/>
      <c r="DN38" s="100"/>
      <c r="DO38" s="100"/>
      <c r="DP38" s="100"/>
      <c r="DQ38" s="100"/>
      <c r="DR38" s="100"/>
      <c r="DS38" s="100"/>
      <c r="DT38" s="100"/>
      <c r="DU38" s="100"/>
      <c r="DV38" s="100"/>
      <c r="DW38" s="100"/>
      <c r="DX38" s="100"/>
      <c r="DY38" s="100"/>
      <c r="DZ38" s="100"/>
      <c r="EA38" s="100"/>
      <c r="EB38" s="100"/>
      <c r="EC38" s="100"/>
      <c r="ED38" s="100"/>
      <c r="EE38" s="100"/>
      <c r="EF38" s="100"/>
      <c r="EG38" s="100"/>
      <c r="EH38" s="100"/>
    </row>
    <row r="39" spans="1:138" ht="15.75" x14ac:dyDescent="0.25">
      <c r="A39" s="839" t="s">
        <v>183</v>
      </c>
      <c r="B39" s="1007" t="s">
        <v>59</v>
      </c>
      <c r="C39" s="64">
        <v>9</v>
      </c>
      <c r="D39" s="65">
        <v>0</v>
      </c>
      <c r="E39" s="67">
        <f t="shared" si="86"/>
        <v>0</v>
      </c>
      <c r="F39" s="65">
        <v>9</v>
      </c>
      <c r="G39" s="67">
        <f t="shared" si="0"/>
        <v>100</v>
      </c>
      <c r="H39" s="65">
        <v>0</v>
      </c>
      <c r="I39" s="67">
        <f t="shared" si="25"/>
        <v>0</v>
      </c>
      <c r="J39" s="68">
        <v>1</v>
      </c>
      <c r="K39" s="69">
        <f t="shared" si="26"/>
        <v>11.111111111111111</v>
      </c>
      <c r="L39" s="68">
        <v>0</v>
      </c>
      <c r="M39" s="69">
        <f t="shared" si="27"/>
        <v>0</v>
      </c>
      <c r="N39" s="68">
        <v>2</v>
      </c>
      <c r="O39" s="69">
        <f t="shared" si="1"/>
        <v>22.222222222222221</v>
      </c>
      <c r="P39" s="68">
        <v>1</v>
      </c>
      <c r="Q39" s="69">
        <f t="shared" si="2"/>
        <v>11.111111111111111</v>
      </c>
      <c r="R39" s="70">
        <v>0</v>
      </c>
      <c r="S39" s="69">
        <f t="shared" si="28"/>
        <v>0</v>
      </c>
      <c r="T39" s="70">
        <v>4</v>
      </c>
      <c r="U39" s="69">
        <f t="shared" si="29"/>
        <v>44.444444444444443</v>
      </c>
      <c r="V39" s="68">
        <v>1</v>
      </c>
      <c r="W39" s="69">
        <f t="shared" si="3"/>
        <v>11.111111111111111</v>
      </c>
      <c r="X39" s="68">
        <v>1</v>
      </c>
      <c r="Y39" s="69">
        <f t="shared" si="4"/>
        <v>11.111111111111111</v>
      </c>
      <c r="Z39" s="944">
        <v>18</v>
      </c>
      <c r="AA39" s="945">
        <v>0</v>
      </c>
      <c r="AB39" s="946">
        <f t="shared" si="5"/>
        <v>0</v>
      </c>
      <c r="AC39" s="945">
        <v>17</v>
      </c>
      <c r="AD39" s="946">
        <f t="shared" si="6"/>
        <v>94.444444444444443</v>
      </c>
      <c r="AE39" s="945">
        <v>1</v>
      </c>
      <c r="AF39" s="947">
        <f t="shared" si="7"/>
        <v>5.5555555555555554</v>
      </c>
      <c r="AG39" s="948">
        <v>1</v>
      </c>
      <c r="AH39" s="1067">
        <f t="shared" si="30"/>
        <v>5.882352941176471</v>
      </c>
      <c r="AI39" s="1017">
        <v>0</v>
      </c>
      <c r="AJ39" s="951">
        <f t="shared" si="31"/>
        <v>0</v>
      </c>
      <c r="AK39" s="1070">
        <v>6</v>
      </c>
      <c r="AL39" s="949">
        <f t="shared" si="32"/>
        <v>35.294117647058826</v>
      </c>
      <c r="AM39" s="950">
        <v>0</v>
      </c>
      <c r="AN39" s="951">
        <f t="shared" si="33"/>
        <v>0</v>
      </c>
      <c r="AO39" s="1017">
        <v>1</v>
      </c>
      <c r="AP39" s="951">
        <f>AO39*100/AC39</f>
        <v>5.882352941176471</v>
      </c>
      <c r="AQ39" s="1017">
        <v>7</v>
      </c>
      <c r="AR39" s="951">
        <f t="shared" si="35"/>
        <v>41.176470588235297</v>
      </c>
      <c r="AS39" s="950">
        <v>2</v>
      </c>
      <c r="AT39" s="951">
        <f t="shared" si="8"/>
        <v>11.764705882352942</v>
      </c>
      <c r="AU39" s="950">
        <v>2</v>
      </c>
      <c r="AV39" s="951">
        <f t="shared" si="9"/>
        <v>11.764705882352942</v>
      </c>
      <c r="AW39" s="944"/>
      <c r="AX39" s="945"/>
      <c r="AY39" s="946" t="e">
        <f t="shared" si="10"/>
        <v>#DIV/0!</v>
      </c>
      <c r="AZ39" s="953">
        <v>0</v>
      </c>
      <c r="BA39" s="946" t="e">
        <f t="shared" si="82"/>
        <v>#DIV/0!</v>
      </c>
      <c r="BB39" s="945">
        <v>0</v>
      </c>
      <c r="BC39" s="947" t="e">
        <f t="shared" si="80"/>
        <v>#DIV/0!</v>
      </c>
      <c r="BD39" s="948">
        <v>0</v>
      </c>
      <c r="BE39" s="1067" t="e">
        <f t="shared" si="81"/>
        <v>#DIV/0!</v>
      </c>
      <c r="BF39" s="1017">
        <v>0</v>
      </c>
      <c r="BG39" s="951" t="e">
        <f t="shared" si="37"/>
        <v>#DIV/0!</v>
      </c>
      <c r="BH39" s="1069">
        <v>0</v>
      </c>
      <c r="BI39" s="949" t="e">
        <f t="shared" si="38"/>
        <v>#DIV/0!</v>
      </c>
      <c r="BJ39" s="950">
        <v>0</v>
      </c>
      <c r="BK39" s="951" t="e">
        <f t="shared" si="85"/>
        <v>#DIV/0!</v>
      </c>
      <c r="BL39" s="1017">
        <v>0</v>
      </c>
      <c r="BM39" s="951" t="e">
        <f>BL39*100/AZ39</f>
        <v>#DIV/0!</v>
      </c>
      <c r="BN39" s="1017">
        <v>0</v>
      </c>
      <c r="BO39" s="951" t="e">
        <f t="shared" ref="BO39:BO41" si="88">BN39*100/AZ39</f>
        <v>#DIV/0!</v>
      </c>
      <c r="BP39" s="950">
        <v>0</v>
      </c>
      <c r="BQ39" s="951" t="e">
        <f t="shared" si="13"/>
        <v>#DIV/0!</v>
      </c>
      <c r="BR39" s="950">
        <v>0</v>
      </c>
      <c r="BS39" s="951" t="e">
        <f t="shared" si="14"/>
        <v>#DIV/0!</v>
      </c>
      <c r="BT39" s="64">
        <f t="shared" si="15"/>
        <v>9</v>
      </c>
      <c r="BU39" s="66">
        <f t="shared" si="16"/>
        <v>0</v>
      </c>
      <c r="BV39" s="97"/>
      <c r="BW39" s="66">
        <f t="shared" si="17"/>
        <v>8</v>
      </c>
      <c r="BX39" s="67"/>
      <c r="BY39" s="66">
        <f t="shared" si="18"/>
        <v>1</v>
      </c>
      <c r="BZ39" s="97"/>
      <c r="CA39" s="71">
        <f t="shared" si="19"/>
        <v>0</v>
      </c>
      <c r="CB39" s="69"/>
      <c r="CC39" s="70">
        <f t="shared" si="42"/>
        <v>0</v>
      </c>
      <c r="CD39" s="69"/>
      <c r="CE39" s="71">
        <f t="shared" si="20"/>
        <v>4</v>
      </c>
      <c r="CF39" s="69"/>
      <c r="CG39" s="71">
        <f t="shared" si="21"/>
        <v>-1</v>
      </c>
      <c r="CH39" s="69"/>
      <c r="CI39" s="70">
        <f t="shared" si="43"/>
        <v>1</v>
      </c>
      <c r="CJ39" s="69"/>
      <c r="CK39" s="71">
        <f t="shared" si="22"/>
        <v>1</v>
      </c>
      <c r="CL39" s="69"/>
      <c r="CM39" s="70">
        <f t="shared" si="44"/>
        <v>1</v>
      </c>
      <c r="CN39" s="69"/>
      <c r="CO39" s="1058">
        <f t="shared" si="23"/>
        <v>1</v>
      </c>
      <c r="CP39" s="72"/>
      <c r="CQ39" s="98"/>
      <c r="CR39" s="98"/>
      <c r="CS39" s="98"/>
      <c r="CT39" s="98"/>
      <c r="CU39" s="98"/>
      <c r="CV39" s="98"/>
      <c r="CW39" s="98"/>
      <c r="CX39" s="98"/>
      <c r="CY39" s="98"/>
      <c r="CZ39" s="98"/>
      <c r="DA39" s="98"/>
      <c r="DB39" s="98"/>
      <c r="DC39" s="63"/>
      <c r="DD39" s="100"/>
      <c r="DE39" s="100"/>
      <c r="DF39" s="100"/>
      <c r="DG39" s="100"/>
      <c r="DH39" s="100"/>
      <c r="DI39" s="100"/>
      <c r="DJ39" s="100"/>
      <c r="DK39" s="100"/>
      <c r="DL39" s="100"/>
      <c r="DM39" s="100"/>
      <c r="DN39" s="100"/>
      <c r="DO39" s="100"/>
      <c r="DP39" s="100"/>
      <c r="DQ39" s="100"/>
      <c r="DR39" s="100"/>
      <c r="DS39" s="100"/>
      <c r="DT39" s="100"/>
      <c r="DU39" s="100"/>
      <c r="DV39" s="100"/>
      <c r="DW39" s="100"/>
      <c r="DX39" s="100"/>
      <c r="DY39" s="100"/>
      <c r="DZ39" s="100"/>
      <c r="EA39" s="100"/>
      <c r="EB39" s="100"/>
      <c r="EC39" s="100"/>
      <c r="ED39" s="100"/>
      <c r="EE39" s="100"/>
      <c r="EF39" s="100"/>
      <c r="EG39" s="100"/>
      <c r="EH39" s="100"/>
    </row>
    <row r="40" spans="1:138" ht="25.5" x14ac:dyDescent="0.25">
      <c r="A40" s="839" t="s">
        <v>184</v>
      </c>
      <c r="B40" s="1007" t="s">
        <v>1143</v>
      </c>
      <c r="C40" s="83">
        <v>22</v>
      </c>
      <c r="D40" s="84">
        <v>0</v>
      </c>
      <c r="E40" s="67">
        <f t="shared" si="86"/>
        <v>0</v>
      </c>
      <c r="F40" s="84">
        <v>20</v>
      </c>
      <c r="G40" s="67">
        <f t="shared" si="0"/>
        <v>90.909090909090907</v>
      </c>
      <c r="H40" s="84">
        <v>2</v>
      </c>
      <c r="I40" s="67">
        <f t="shared" si="25"/>
        <v>9.0909090909090917</v>
      </c>
      <c r="J40" s="85">
        <v>0</v>
      </c>
      <c r="K40" s="69">
        <f t="shared" si="26"/>
        <v>0</v>
      </c>
      <c r="L40" s="85">
        <v>0</v>
      </c>
      <c r="M40" s="69">
        <f t="shared" si="27"/>
        <v>0</v>
      </c>
      <c r="N40" s="96">
        <v>0</v>
      </c>
      <c r="O40" s="69">
        <f t="shared" si="1"/>
        <v>0</v>
      </c>
      <c r="P40" s="96">
        <v>0</v>
      </c>
      <c r="Q40" s="69">
        <f t="shared" si="2"/>
        <v>0</v>
      </c>
      <c r="R40" s="70">
        <v>0</v>
      </c>
      <c r="S40" s="69">
        <f t="shared" si="28"/>
        <v>0</v>
      </c>
      <c r="T40" s="70">
        <v>15</v>
      </c>
      <c r="U40" s="69">
        <f t="shared" si="29"/>
        <v>75</v>
      </c>
      <c r="V40" s="85">
        <v>5</v>
      </c>
      <c r="W40" s="69">
        <f t="shared" si="3"/>
        <v>25</v>
      </c>
      <c r="X40" s="96">
        <v>3</v>
      </c>
      <c r="Y40" s="69">
        <f t="shared" si="4"/>
        <v>15</v>
      </c>
      <c r="Z40" s="960">
        <v>24</v>
      </c>
      <c r="AA40" s="964">
        <v>1</v>
      </c>
      <c r="AB40" s="946">
        <f t="shared" si="5"/>
        <v>4.166666666666667</v>
      </c>
      <c r="AC40" s="964">
        <v>22</v>
      </c>
      <c r="AD40" s="946">
        <f t="shared" si="6"/>
        <v>91.666666666666671</v>
      </c>
      <c r="AE40" s="964">
        <v>1</v>
      </c>
      <c r="AF40" s="947">
        <f t="shared" si="7"/>
        <v>4.166666666666667</v>
      </c>
      <c r="AG40" s="966">
        <v>0</v>
      </c>
      <c r="AH40" s="1067">
        <f>AG40*100/AC40</f>
        <v>0</v>
      </c>
      <c r="AI40" s="1017">
        <v>1</v>
      </c>
      <c r="AJ40" s="951">
        <f t="shared" si="31"/>
        <v>4.5454545454545459</v>
      </c>
      <c r="AK40" s="1069">
        <v>1</v>
      </c>
      <c r="AL40" s="949">
        <f t="shared" si="32"/>
        <v>4.5454545454545459</v>
      </c>
      <c r="AM40" s="950">
        <v>0</v>
      </c>
      <c r="AN40" s="951">
        <f t="shared" si="33"/>
        <v>0</v>
      </c>
      <c r="AO40" s="1017">
        <v>1</v>
      </c>
      <c r="AP40" s="951">
        <f t="shared" si="34"/>
        <v>4.5454545454545459</v>
      </c>
      <c r="AQ40" s="1017">
        <v>15</v>
      </c>
      <c r="AR40" s="951">
        <f t="shared" si="35"/>
        <v>68.181818181818187</v>
      </c>
      <c r="AS40" s="950">
        <v>4</v>
      </c>
      <c r="AT40" s="951">
        <f t="shared" si="8"/>
        <v>18.181818181818183</v>
      </c>
      <c r="AU40" s="950">
        <v>3</v>
      </c>
      <c r="AV40" s="951">
        <f t="shared" si="9"/>
        <v>13.636363636363637</v>
      </c>
      <c r="AW40" s="960"/>
      <c r="AX40" s="964"/>
      <c r="AY40" s="946" t="e">
        <f t="shared" si="10"/>
        <v>#DIV/0!</v>
      </c>
      <c r="AZ40" s="953">
        <v>0</v>
      </c>
      <c r="BA40" s="946" t="e">
        <f t="shared" si="82"/>
        <v>#DIV/0!</v>
      </c>
      <c r="BB40" s="945">
        <v>0</v>
      </c>
      <c r="BC40" s="947" t="e">
        <f t="shared" si="80"/>
        <v>#DIV/0!</v>
      </c>
      <c r="BD40" s="966">
        <v>0</v>
      </c>
      <c r="BE40" s="1067" t="e">
        <f>BD40*100/AZ40</f>
        <v>#DIV/0!</v>
      </c>
      <c r="BF40" s="1017">
        <v>0</v>
      </c>
      <c r="BG40" s="951" t="e">
        <f t="shared" si="37"/>
        <v>#DIV/0!</v>
      </c>
      <c r="BH40" s="1069">
        <v>0</v>
      </c>
      <c r="BI40" s="949" t="e">
        <f t="shared" si="38"/>
        <v>#DIV/0!</v>
      </c>
      <c r="BJ40" s="950">
        <v>0</v>
      </c>
      <c r="BK40" s="951" t="e">
        <f t="shared" si="85"/>
        <v>#DIV/0!</v>
      </c>
      <c r="BL40" s="1017">
        <v>0</v>
      </c>
      <c r="BM40" s="951" t="e">
        <f t="shared" ref="BM40:BM41" si="89">BL40*100/AZ40</f>
        <v>#DIV/0!</v>
      </c>
      <c r="BN40" s="1017">
        <v>0</v>
      </c>
      <c r="BO40" s="951" t="e">
        <f t="shared" si="88"/>
        <v>#DIV/0!</v>
      </c>
      <c r="BP40" s="950">
        <v>0</v>
      </c>
      <c r="BQ40" s="951" t="e">
        <f t="shared" si="13"/>
        <v>#DIV/0!</v>
      </c>
      <c r="BR40" s="950">
        <v>0</v>
      </c>
      <c r="BS40" s="951" t="e">
        <f t="shared" si="14"/>
        <v>#DIV/0!</v>
      </c>
      <c r="BT40" s="64">
        <f t="shared" si="15"/>
        <v>2</v>
      </c>
      <c r="BU40" s="66">
        <f t="shared" si="16"/>
        <v>1</v>
      </c>
      <c r="BV40" s="97"/>
      <c r="BW40" s="66">
        <f t="shared" si="17"/>
        <v>2</v>
      </c>
      <c r="BX40" s="67"/>
      <c r="BY40" s="66">
        <f t="shared" si="18"/>
        <v>-1</v>
      </c>
      <c r="BZ40" s="97"/>
      <c r="CA40" s="71">
        <f t="shared" si="19"/>
        <v>0</v>
      </c>
      <c r="CB40" s="69"/>
      <c r="CC40" s="70">
        <f>AI40-L40</f>
        <v>1</v>
      </c>
      <c r="CD40" s="69"/>
      <c r="CE40" s="71">
        <f t="shared" si="20"/>
        <v>1</v>
      </c>
      <c r="CF40" s="69"/>
      <c r="CG40" s="71">
        <f t="shared" si="21"/>
        <v>0</v>
      </c>
      <c r="CH40" s="69"/>
      <c r="CI40" s="70">
        <f t="shared" si="43"/>
        <v>1</v>
      </c>
      <c r="CJ40" s="69"/>
      <c r="CK40" s="71">
        <f t="shared" si="22"/>
        <v>-1</v>
      </c>
      <c r="CL40" s="69"/>
      <c r="CM40" s="70">
        <f>AS40-V40</f>
        <v>-1</v>
      </c>
      <c r="CN40" s="69"/>
      <c r="CO40" s="1058">
        <f t="shared" si="23"/>
        <v>0</v>
      </c>
      <c r="CP40" s="72"/>
      <c r="CQ40" s="98"/>
      <c r="CR40" s="98"/>
      <c r="CS40" s="98"/>
      <c r="CT40" s="98"/>
      <c r="CU40" s="98"/>
      <c r="CV40" s="98"/>
      <c r="CW40" s="98"/>
      <c r="CX40" s="98"/>
      <c r="CY40" s="98"/>
      <c r="CZ40" s="98"/>
      <c r="DA40" s="98"/>
      <c r="DB40" s="98"/>
      <c r="DC40" s="63" t="s">
        <v>89</v>
      </c>
      <c r="DD40" s="100"/>
      <c r="DE40" s="100"/>
      <c r="DF40" s="100"/>
      <c r="DG40" s="100"/>
      <c r="DH40" s="100"/>
      <c r="DI40" s="100"/>
      <c r="DJ40" s="100"/>
      <c r="DK40" s="100"/>
      <c r="DL40" s="100"/>
      <c r="DM40" s="100"/>
      <c r="DN40" s="100"/>
      <c r="DO40" s="100"/>
      <c r="DP40" s="100"/>
      <c r="DQ40" s="100"/>
      <c r="DR40" s="100"/>
      <c r="DS40" s="100"/>
      <c r="DT40" s="100"/>
      <c r="DU40" s="100"/>
      <c r="DV40" s="100"/>
      <c r="DW40" s="100"/>
      <c r="DX40" s="100"/>
      <c r="DY40" s="100"/>
      <c r="DZ40" s="100"/>
      <c r="EA40" s="100"/>
      <c r="EB40" s="100"/>
      <c r="EC40" s="100"/>
      <c r="ED40" s="100"/>
      <c r="EE40" s="100"/>
      <c r="EF40" s="100"/>
      <c r="EG40" s="100"/>
      <c r="EH40" s="100"/>
    </row>
    <row r="41" spans="1:138" ht="25.5" x14ac:dyDescent="0.25">
      <c r="A41" s="839" t="s">
        <v>185</v>
      </c>
      <c r="B41" s="1007" t="s">
        <v>1144</v>
      </c>
      <c r="C41" s="83">
        <v>114</v>
      </c>
      <c r="D41" s="84">
        <v>0</v>
      </c>
      <c r="E41" s="67">
        <f t="shared" si="86"/>
        <v>0</v>
      </c>
      <c r="F41" s="84">
        <v>114</v>
      </c>
      <c r="G41" s="67">
        <f t="shared" si="0"/>
        <v>100</v>
      </c>
      <c r="H41" s="84">
        <v>0</v>
      </c>
      <c r="I41" s="67">
        <f t="shared" si="25"/>
        <v>0</v>
      </c>
      <c r="J41" s="85">
        <v>3</v>
      </c>
      <c r="K41" s="69">
        <f t="shared" si="26"/>
        <v>2.6315789473684212</v>
      </c>
      <c r="L41" s="85">
        <v>0</v>
      </c>
      <c r="M41" s="69">
        <f t="shared" si="27"/>
        <v>0</v>
      </c>
      <c r="N41" s="86">
        <v>0</v>
      </c>
      <c r="O41" s="69">
        <f t="shared" si="1"/>
        <v>0</v>
      </c>
      <c r="P41" s="86">
        <v>4</v>
      </c>
      <c r="Q41" s="69">
        <f t="shared" si="2"/>
        <v>3.5087719298245612</v>
      </c>
      <c r="R41" s="70">
        <v>1</v>
      </c>
      <c r="S41" s="69">
        <f t="shared" si="28"/>
        <v>0.8771929824561403</v>
      </c>
      <c r="T41" s="70">
        <v>105</v>
      </c>
      <c r="U41" s="69">
        <f t="shared" si="29"/>
        <v>92.10526315789474</v>
      </c>
      <c r="V41" s="96">
        <v>1</v>
      </c>
      <c r="W41" s="69">
        <f t="shared" si="3"/>
        <v>0.8771929824561403</v>
      </c>
      <c r="X41" s="86">
        <v>11</v>
      </c>
      <c r="Y41" s="69">
        <f t="shared" si="4"/>
        <v>9.6491228070175445</v>
      </c>
      <c r="Z41" s="960">
        <v>99</v>
      </c>
      <c r="AA41" s="964">
        <v>0</v>
      </c>
      <c r="AB41" s="946">
        <f t="shared" si="5"/>
        <v>0</v>
      </c>
      <c r="AC41" s="964">
        <v>100</v>
      </c>
      <c r="AD41" s="946">
        <f t="shared" si="6"/>
        <v>101.01010101010101</v>
      </c>
      <c r="AE41" s="964">
        <v>0</v>
      </c>
      <c r="AF41" s="947">
        <f t="shared" si="7"/>
        <v>0</v>
      </c>
      <c r="AG41" s="966">
        <v>0</v>
      </c>
      <c r="AH41" s="1067">
        <f t="shared" si="30"/>
        <v>0</v>
      </c>
      <c r="AI41" s="1017">
        <v>0</v>
      </c>
      <c r="AJ41" s="951">
        <f t="shared" si="31"/>
        <v>0</v>
      </c>
      <c r="AK41" s="1070">
        <v>0</v>
      </c>
      <c r="AL41" s="949">
        <f>AK41*100/AC41</f>
        <v>0</v>
      </c>
      <c r="AM41" s="950">
        <v>1</v>
      </c>
      <c r="AN41" s="951">
        <f t="shared" si="33"/>
        <v>1</v>
      </c>
      <c r="AO41" s="1017">
        <v>1</v>
      </c>
      <c r="AP41" s="951">
        <f t="shared" si="34"/>
        <v>1</v>
      </c>
      <c r="AQ41" s="1017">
        <v>97</v>
      </c>
      <c r="AR41" s="951">
        <f t="shared" si="35"/>
        <v>97</v>
      </c>
      <c r="AS41" s="950">
        <v>1</v>
      </c>
      <c r="AT41" s="951">
        <f t="shared" si="8"/>
        <v>1</v>
      </c>
      <c r="AU41" s="950">
        <v>25</v>
      </c>
      <c r="AV41" s="951">
        <f t="shared" si="9"/>
        <v>25</v>
      </c>
      <c r="AW41" s="960"/>
      <c r="AX41" s="964"/>
      <c r="AY41" s="946" t="e">
        <f t="shared" si="10"/>
        <v>#DIV/0!</v>
      </c>
      <c r="AZ41" s="953">
        <v>0</v>
      </c>
      <c r="BA41" s="946" t="e">
        <f t="shared" si="82"/>
        <v>#DIV/0!</v>
      </c>
      <c r="BB41" s="964">
        <v>0</v>
      </c>
      <c r="BC41" s="947" t="e">
        <f t="shared" si="80"/>
        <v>#DIV/0!</v>
      </c>
      <c r="BD41" s="966">
        <v>0</v>
      </c>
      <c r="BE41" s="1067" t="e">
        <f t="shared" ref="BE41" si="90">BD41*100/AZ41</f>
        <v>#DIV/0!</v>
      </c>
      <c r="BF41" s="1017">
        <v>0</v>
      </c>
      <c r="BG41" s="951" t="e">
        <f t="shared" si="37"/>
        <v>#DIV/0!</v>
      </c>
      <c r="BH41" s="1069">
        <v>0</v>
      </c>
      <c r="BI41" s="949" t="e">
        <f>BH41*100/AZ41</f>
        <v>#DIV/0!</v>
      </c>
      <c r="BJ41" s="950">
        <v>0</v>
      </c>
      <c r="BK41" s="951" t="e">
        <f t="shared" si="85"/>
        <v>#DIV/0!</v>
      </c>
      <c r="BL41" s="1017">
        <v>0</v>
      </c>
      <c r="BM41" s="951" t="e">
        <f t="shared" si="89"/>
        <v>#DIV/0!</v>
      </c>
      <c r="BN41" s="1017">
        <v>0</v>
      </c>
      <c r="BO41" s="951" t="e">
        <f t="shared" si="88"/>
        <v>#DIV/0!</v>
      </c>
      <c r="BP41" s="950">
        <v>0</v>
      </c>
      <c r="BQ41" s="951" t="e">
        <f t="shared" si="13"/>
        <v>#DIV/0!</v>
      </c>
      <c r="BR41" s="950">
        <v>0</v>
      </c>
      <c r="BS41" s="951" t="e">
        <f t="shared" si="14"/>
        <v>#DIV/0!</v>
      </c>
      <c r="BT41" s="64">
        <f t="shared" si="15"/>
        <v>-15</v>
      </c>
      <c r="BU41" s="66">
        <f t="shared" si="16"/>
        <v>0</v>
      </c>
      <c r="BV41" s="97"/>
      <c r="BW41" s="66">
        <f t="shared" si="17"/>
        <v>-14</v>
      </c>
      <c r="BX41" s="67"/>
      <c r="BY41" s="66">
        <f t="shared" si="18"/>
        <v>0</v>
      </c>
      <c r="BZ41" s="97"/>
      <c r="CA41" s="71">
        <f t="shared" si="19"/>
        <v>-3</v>
      </c>
      <c r="CB41" s="69"/>
      <c r="CC41" s="70">
        <f t="shared" si="42"/>
        <v>0</v>
      </c>
      <c r="CD41" s="69"/>
      <c r="CE41" s="71">
        <f t="shared" si="20"/>
        <v>0</v>
      </c>
      <c r="CF41" s="69"/>
      <c r="CG41" s="71">
        <f t="shared" si="21"/>
        <v>-3</v>
      </c>
      <c r="CH41" s="69"/>
      <c r="CI41" s="70">
        <f>AO41-R41</f>
        <v>0</v>
      </c>
      <c r="CJ41" s="69"/>
      <c r="CK41" s="71">
        <f t="shared" si="22"/>
        <v>0</v>
      </c>
      <c r="CL41" s="69"/>
      <c r="CM41" s="70">
        <f t="shared" si="44"/>
        <v>0</v>
      </c>
      <c r="CN41" s="69"/>
      <c r="CO41" s="1058">
        <f t="shared" si="23"/>
        <v>14</v>
      </c>
      <c r="CP41" s="72"/>
      <c r="CQ41" s="114"/>
      <c r="CR41" s="115"/>
      <c r="CS41" s="116"/>
      <c r="CT41" s="115"/>
      <c r="CU41" s="115"/>
      <c r="CV41" s="115"/>
      <c r="CW41" s="115"/>
      <c r="CX41" s="115"/>
      <c r="CY41" s="115"/>
      <c r="CZ41" s="115"/>
      <c r="DA41" s="115"/>
      <c r="DB41" s="115"/>
      <c r="DC41" s="1124"/>
      <c r="DD41" s="100"/>
      <c r="DE41" s="100"/>
      <c r="DF41" s="100"/>
      <c r="DG41" s="100"/>
      <c r="DH41" s="100"/>
      <c r="DI41" s="100"/>
      <c r="DJ41" s="100"/>
      <c r="DK41" s="100"/>
      <c r="DL41" s="100"/>
      <c r="DM41" s="100"/>
      <c r="DN41" s="100"/>
      <c r="DO41" s="100"/>
      <c r="DP41" s="100"/>
      <c r="DQ41" s="100"/>
      <c r="DR41" s="100"/>
      <c r="DS41" s="100"/>
      <c r="DT41" s="100"/>
      <c r="DU41" s="100"/>
      <c r="DV41" s="100"/>
      <c r="DW41" s="100"/>
      <c r="DX41" s="100"/>
      <c r="DY41" s="100"/>
      <c r="DZ41" s="100"/>
      <c r="EA41" s="100"/>
      <c r="EB41" s="100"/>
      <c r="EC41" s="100"/>
      <c r="ED41" s="100"/>
      <c r="EE41" s="100"/>
      <c r="EF41" s="100"/>
      <c r="EG41" s="100"/>
      <c r="EH41" s="100"/>
    </row>
    <row r="42" spans="1:138" ht="21" customHeight="1" x14ac:dyDescent="0.25">
      <c r="A42" s="839" t="s">
        <v>185</v>
      </c>
      <c r="B42" s="1007" t="s">
        <v>1145</v>
      </c>
      <c r="C42" s="83">
        <v>0</v>
      </c>
      <c r="D42" s="117">
        <v>0</v>
      </c>
      <c r="E42" s="67" t="e">
        <f t="shared" si="86"/>
        <v>#DIV/0!</v>
      </c>
      <c r="F42" s="117">
        <v>0</v>
      </c>
      <c r="G42" s="67" t="e">
        <f t="shared" si="0"/>
        <v>#DIV/0!</v>
      </c>
      <c r="H42" s="117">
        <v>0</v>
      </c>
      <c r="I42" s="67" t="e">
        <f t="shared" si="25"/>
        <v>#DIV/0!</v>
      </c>
      <c r="J42" s="86">
        <v>0</v>
      </c>
      <c r="K42" s="69" t="e">
        <f>J42*100/F42</f>
        <v>#DIV/0!</v>
      </c>
      <c r="L42" s="86">
        <v>0</v>
      </c>
      <c r="M42" s="69" t="e">
        <f t="shared" si="27"/>
        <v>#DIV/0!</v>
      </c>
      <c r="N42" s="86">
        <v>0</v>
      </c>
      <c r="O42" s="69" t="e">
        <f t="shared" si="1"/>
        <v>#DIV/0!</v>
      </c>
      <c r="P42" s="86">
        <v>0</v>
      </c>
      <c r="Q42" s="69" t="e">
        <f t="shared" si="2"/>
        <v>#DIV/0!</v>
      </c>
      <c r="R42" s="70">
        <v>0</v>
      </c>
      <c r="S42" s="69" t="e">
        <f>R42*100/F42</f>
        <v>#DIV/0!</v>
      </c>
      <c r="T42" s="70">
        <v>0</v>
      </c>
      <c r="U42" s="69" t="e">
        <f>T42*100/F42</f>
        <v>#DIV/0!</v>
      </c>
      <c r="V42" s="96">
        <v>0</v>
      </c>
      <c r="W42" s="69" t="e">
        <f t="shared" si="3"/>
        <v>#DIV/0!</v>
      </c>
      <c r="X42" s="86">
        <v>0</v>
      </c>
      <c r="Y42" s="69" t="e">
        <f t="shared" si="4"/>
        <v>#DIV/0!</v>
      </c>
      <c r="Z42" s="968">
        <v>1</v>
      </c>
      <c r="AA42" s="969">
        <v>0</v>
      </c>
      <c r="AB42" s="946">
        <f t="shared" si="5"/>
        <v>0</v>
      </c>
      <c r="AC42" s="969">
        <v>1</v>
      </c>
      <c r="AD42" s="946">
        <f t="shared" si="6"/>
        <v>100</v>
      </c>
      <c r="AE42" s="969">
        <v>0</v>
      </c>
      <c r="AF42" s="947">
        <f t="shared" si="7"/>
        <v>0</v>
      </c>
      <c r="AG42" s="970">
        <v>1</v>
      </c>
      <c r="AH42" s="1067">
        <f>AG42*100/AC42</f>
        <v>100</v>
      </c>
      <c r="AI42" s="1017">
        <v>0</v>
      </c>
      <c r="AJ42" s="951">
        <f t="shared" si="31"/>
        <v>0</v>
      </c>
      <c r="AK42" s="1069">
        <v>0</v>
      </c>
      <c r="AL42" s="949">
        <f t="shared" si="32"/>
        <v>0</v>
      </c>
      <c r="AM42" s="950">
        <v>0</v>
      </c>
      <c r="AN42" s="951">
        <f>AM42*100/AC42</f>
        <v>0</v>
      </c>
      <c r="AO42" s="1017">
        <v>0</v>
      </c>
      <c r="AP42" s="951">
        <f>AO42*100/AC42</f>
        <v>0</v>
      </c>
      <c r="AQ42" s="1017">
        <v>0</v>
      </c>
      <c r="AR42" s="951">
        <f>AQ42*100/AC42</f>
        <v>0</v>
      </c>
      <c r="AS42" s="950">
        <v>0</v>
      </c>
      <c r="AT42" s="951">
        <f t="shared" si="8"/>
        <v>0</v>
      </c>
      <c r="AU42" s="950">
        <v>0</v>
      </c>
      <c r="AV42" s="951">
        <f t="shared" si="9"/>
        <v>0</v>
      </c>
      <c r="AW42" s="968"/>
      <c r="AX42" s="969"/>
      <c r="AY42" s="946" t="e">
        <f t="shared" si="10"/>
        <v>#DIV/0!</v>
      </c>
      <c r="AZ42" s="953">
        <v>0</v>
      </c>
      <c r="BA42" s="946" t="e">
        <f t="shared" si="82"/>
        <v>#DIV/0!</v>
      </c>
      <c r="BB42" s="969">
        <v>0</v>
      </c>
      <c r="BC42" s="947" t="e">
        <f t="shared" si="80"/>
        <v>#DIV/0!</v>
      </c>
      <c r="BD42" s="966">
        <v>0</v>
      </c>
      <c r="BE42" s="1067" t="e">
        <f>BD42*100/AZ42</f>
        <v>#DIV/0!</v>
      </c>
      <c r="BF42" s="1017">
        <v>0</v>
      </c>
      <c r="BG42" s="951" t="e">
        <f t="shared" si="37"/>
        <v>#DIV/0!</v>
      </c>
      <c r="BH42" s="1069">
        <v>0</v>
      </c>
      <c r="BI42" s="949" t="e">
        <f t="shared" ref="BI42:BI46" si="91">BH42*100/AZ42</f>
        <v>#DIV/0!</v>
      </c>
      <c r="BJ42" s="950">
        <v>0</v>
      </c>
      <c r="BK42" s="951" t="e">
        <f>BJ42*100/AZ42</f>
        <v>#DIV/0!</v>
      </c>
      <c r="BL42" s="1017">
        <v>0</v>
      </c>
      <c r="BM42" s="951" t="e">
        <f>BL42*100/AZ42</f>
        <v>#DIV/0!</v>
      </c>
      <c r="BN42" s="1017">
        <v>0</v>
      </c>
      <c r="BO42" s="951" t="e">
        <f>BN42*100/AZ42</f>
        <v>#DIV/0!</v>
      </c>
      <c r="BP42" s="950">
        <v>0</v>
      </c>
      <c r="BQ42" s="951" t="e">
        <f t="shared" si="13"/>
        <v>#DIV/0!</v>
      </c>
      <c r="BR42" s="950">
        <v>0</v>
      </c>
      <c r="BS42" s="951" t="e">
        <f t="shared" si="14"/>
        <v>#DIV/0!</v>
      </c>
      <c r="BT42" s="64">
        <f t="shared" si="15"/>
        <v>1</v>
      </c>
      <c r="BU42" s="66">
        <f t="shared" si="16"/>
        <v>0</v>
      </c>
      <c r="BV42" s="118"/>
      <c r="BW42" s="66">
        <f t="shared" si="17"/>
        <v>1</v>
      </c>
      <c r="BX42" s="118"/>
      <c r="BY42" s="66">
        <f t="shared" si="18"/>
        <v>0</v>
      </c>
      <c r="BZ42" s="118"/>
      <c r="CA42" s="71">
        <f t="shared" si="19"/>
        <v>1</v>
      </c>
      <c r="CB42" s="1085"/>
      <c r="CC42" s="70">
        <f>AI42-L42</f>
        <v>0</v>
      </c>
      <c r="CD42" s="1085"/>
      <c r="CE42" s="71">
        <f t="shared" si="20"/>
        <v>0</v>
      </c>
      <c r="CF42" s="1085"/>
      <c r="CG42" s="71">
        <f t="shared" si="21"/>
        <v>0</v>
      </c>
      <c r="CH42" s="1085"/>
      <c r="CI42" s="70">
        <f t="shared" si="43"/>
        <v>0</v>
      </c>
      <c r="CJ42" s="1085"/>
      <c r="CK42" s="71">
        <f t="shared" si="22"/>
        <v>0</v>
      </c>
      <c r="CL42" s="1085"/>
      <c r="CM42" s="70">
        <f>AS42-V42</f>
        <v>0</v>
      </c>
      <c r="CN42" s="1085"/>
      <c r="CO42" s="1058">
        <f t="shared" si="23"/>
        <v>0</v>
      </c>
      <c r="CP42" s="119"/>
      <c r="CQ42" s="120" t="s">
        <v>186</v>
      </c>
      <c r="CR42" s="121">
        <v>0</v>
      </c>
      <c r="CS42" s="122" t="s">
        <v>186</v>
      </c>
      <c r="CT42" s="123" t="s">
        <v>11</v>
      </c>
      <c r="CU42" s="124" t="s">
        <v>186</v>
      </c>
      <c r="CV42" s="124"/>
      <c r="CW42" s="121">
        <v>0</v>
      </c>
      <c r="CX42" s="121">
        <v>0</v>
      </c>
      <c r="CY42" s="121"/>
      <c r="CZ42" s="121">
        <v>0</v>
      </c>
      <c r="DA42" s="121"/>
      <c r="DB42" s="121">
        <v>0</v>
      </c>
      <c r="DC42" s="1117" t="s">
        <v>122</v>
      </c>
      <c r="DD42" s="100"/>
      <c r="DE42" s="100"/>
      <c r="DF42" s="100"/>
      <c r="DG42" s="100"/>
      <c r="DH42" s="100"/>
      <c r="DI42" s="100"/>
      <c r="DJ42" s="100"/>
      <c r="DK42" s="100"/>
      <c r="DL42" s="100"/>
      <c r="DM42" s="100"/>
      <c r="DN42" s="100"/>
      <c r="DO42" s="100"/>
      <c r="DP42" s="100"/>
      <c r="DQ42" s="100"/>
      <c r="DR42" s="100"/>
      <c r="DS42" s="100"/>
      <c r="DT42" s="100"/>
      <c r="DU42" s="100"/>
      <c r="DV42" s="100"/>
      <c r="DW42" s="100"/>
      <c r="DX42" s="100"/>
      <c r="DY42" s="100"/>
      <c r="DZ42" s="100"/>
      <c r="EA42" s="100"/>
      <c r="EB42" s="100"/>
      <c r="EC42" s="100"/>
      <c r="ED42" s="100"/>
      <c r="EE42" s="100"/>
      <c r="EF42" s="100"/>
      <c r="EG42" s="100"/>
      <c r="EH42" s="100"/>
    </row>
    <row r="43" spans="1:138" s="1031" customFormat="1" ht="21" customHeight="1" x14ac:dyDescent="0.25">
      <c r="A43" s="1019" t="s">
        <v>185</v>
      </c>
      <c r="B43" s="1020"/>
      <c r="C43" s="1021">
        <f>C41+C42</f>
        <v>114</v>
      </c>
      <c r="D43" s="1021">
        <f>D41+D42</f>
        <v>0</v>
      </c>
      <c r="E43" s="67">
        <f t="shared" si="86"/>
        <v>0</v>
      </c>
      <c r="F43" s="1021">
        <f>F41+F42</f>
        <v>114</v>
      </c>
      <c r="G43" s="67">
        <f t="shared" si="0"/>
        <v>100</v>
      </c>
      <c r="H43" s="1021">
        <f>H41+H42</f>
        <v>0</v>
      </c>
      <c r="I43" s="67">
        <f>H43*100/C43</f>
        <v>0</v>
      </c>
      <c r="J43" s="1021">
        <f>J41+J42</f>
        <v>3</v>
      </c>
      <c r="K43" s="69">
        <f t="shared" si="26"/>
        <v>2.6315789473684212</v>
      </c>
      <c r="L43" s="1021">
        <f>L41+L42</f>
        <v>0</v>
      </c>
      <c r="M43" s="69">
        <f t="shared" si="27"/>
        <v>0</v>
      </c>
      <c r="N43" s="1021">
        <f>N41+N42</f>
        <v>0</v>
      </c>
      <c r="O43" s="69">
        <f t="shared" si="1"/>
        <v>0</v>
      </c>
      <c r="P43" s="1021">
        <f>P41+P42</f>
        <v>4</v>
      </c>
      <c r="Q43" s="69">
        <f t="shared" si="2"/>
        <v>3.5087719298245612</v>
      </c>
      <c r="R43" s="1065">
        <f>R41+R42</f>
        <v>1</v>
      </c>
      <c r="S43" s="69">
        <f t="shared" si="28"/>
        <v>0.8771929824561403</v>
      </c>
      <c r="T43" s="1021">
        <f>T41+T42</f>
        <v>105</v>
      </c>
      <c r="U43" s="69">
        <f t="shared" si="29"/>
        <v>92.10526315789474</v>
      </c>
      <c r="V43" s="1021">
        <f>V41+V42</f>
        <v>1</v>
      </c>
      <c r="W43" s="69">
        <f t="shared" si="3"/>
        <v>0.8771929824561403</v>
      </c>
      <c r="X43" s="1021">
        <f>X41+X42</f>
        <v>11</v>
      </c>
      <c r="Y43" s="69">
        <f t="shared" si="4"/>
        <v>9.6491228070175445</v>
      </c>
      <c r="Z43" s="1021">
        <f>Z41+Z42</f>
        <v>100</v>
      </c>
      <c r="AA43" s="1021">
        <f>AA41+AA42</f>
        <v>0</v>
      </c>
      <c r="AB43" s="946">
        <f t="shared" si="5"/>
        <v>0</v>
      </c>
      <c r="AC43" s="1021">
        <f>AC41+AC42</f>
        <v>101</v>
      </c>
      <c r="AD43" s="946">
        <f t="shared" si="6"/>
        <v>101</v>
      </c>
      <c r="AE43" s="1021">
        <f>AE41+AE42</f>
        <v>0</v>
      </c>
      <c r="AF43" s="947">
        <f t="shared" si="7"/>
        <v>0</v>
      </c>
      <c r="AG43" s="1021">
        <f>AG41+AG42</f>
        <v>1</v>
      </c>
      <c r="AH43" s="1067">
        <f>AG43*100/AC43</f>
        <v>0.99009900990099009</v>
      </c>
      <c r="AI43" s="1021">
        <f>AI41+AI42</f>
        <v>0</v>
      </c>
      <c r="AJ43" s="951">
        <f t="shared" si="31"/>
        <v>0</v>
      </c>
      <c r="AK43" s="1021">
        <f>AK41+AK42</f>
        <v>0</v>
      </c>
      <c r="AL43" s="949">
        <f t="shared" si="32"/>
        <v>0</v>
      </c>
      <c r="AM43" s="1021">
        <f>AM41+AM42</f>
        <v>1</v>
      </c>
      <c r="AN43" s="951">
        <f>AM43*100/AC43</f>
        <v>0.99009900990099009</v>
      </c>
      <c r="AO43" s="1021">
        <f>AO41+AO42</f>
        <v>1</v>
      </c>
      <c r="AP43" s="951">
        <f>AO43*100/AC43</f>
        <v>0.99009900990099009</v>
      </c>
      <c r="AQ43" s="1021">
        <f>AQ41+AQ42</f>
        <v>97</v>
      </c>
      <c r="AR43" s="951">
        <f t="shared" si="35"/>
        <v>96.039603960396036</v>
      </c>
      <c r="AS43" s="1021">
        <f>AS41+AS42</f>
        <v>1</v>
      </c>
      <c r="AT43" s="951">
        <f t="shared" si="8"/>
        <v>0.99009900990099009</v>
      </c>
      <c r="AU43" s="1021">
        <f>AU41+AU42</f>
        <v>25</v>
      </c>
      <c r="AV43" s="951">
        <f t="shared" si="9"/>
        <v>24.752475247524753</v>
      </c>
      <c r="AW43" s="1021">
        <f>AW41+AW42</f>
        <v>0</v>
      </c>
      <c r="AX43" s="1021">
        <f>AX41+AX42</f>
        <v>0</v>
      </c>
      <c r="AY43" s="946" t="e">
        <f t="shared" si="10"/>
        <v>#DIV/0!</v>
      </c>
      <c r="AZ43" s="1021">
        <f>AZ41+AZ42</f>
        <v>0</v>
      </c>
      <c r="BA43" s="946" t="e">
        <f t="shared" si="82"/>
        <v>#DIV/0!</v>
      </c>
      <c r="BB43" s="1021">
        <f>BB41+BB42</f>
        <v>0</v>
      </c>
      <c r="BC43" s="947" t="e">
        <f t="shared" si="80"/>
        <v>#DIV/0!</v>
      </c>
      <c r="BD43" s="1021">
        <f>BD41+BD42</f>
        <v>0</v>
      </c>
      <c r="BE43" s="1067" t="e">
        <f>BD43*100/AZ43</f>
        <v>#DIV/0!</v>
      </c>
      <c r="BF43" s="1021">
        <f>BF41+BF42</f>
        <v>0</v>
      </c>
      <c r="BG43" s="951" t="e">
        <f t="shared" si="37"/>
        <v>#DIV/0!</v>
      </c>
      <c r="BH43" s="1021">
        <f>BH41+BH42</f>
        <v>0</v>
      </c>
      <c r="BI43" s="949" t="e">
        <f t="shared" si="91"/>
        <v>#DIV/0!</v>
      </c>
      <c r="BJ43" s="1021">
        <f>BJ41+BJ42</f>
        <v>0</v>
      </c>
      <c r="BK43" s="951" t="e">
        <f>BJ43*100/AZ43</f>
        <v>#DIV/0!</v>
      </c>
      <c r="BL43" s="1021">
        <f>BL41+BL42</f>
        <v>0</v>
      </c>
      <c r="BM43" s="951" t="e">
        <f>BL43*100/AZ43</f>
        <v>#DIV/0!</v>
      </c>
      <c r="BN43" s="1021">
        <f>BN41+BN42</f>
        <v>0</v>
      </c>
      <c r="BO43" s="951" t="e">
        <f t="shared" ref="BO43" si="92">BN43*100/AZ43</f>
        <v>#DIV/0!</v>
      </c>
      <c r="BP43" s="1021">
        <f>BP41+BP42</f>
        <v>0</v>
      </c>
      <c r="BQ43" s="951" t="e">
        <f t="shared" si="13"/>
        <v>#DIV/0!</v>
      </c>
      <c r="BR43" s="1021">
        <f>BR41+BR42</f>
        <v>0</v>
      </c>
      <c r="BS43" s="951" t="e">
        <f t="shared" si="14"/>
        <v>#DIV/0!</v>
      </c>
      <c r="BT43" s="64">
        <f t="shared" si="15"/>
        <v>-14</v>
      </c>
      <c r="BU43" s="66">
        <f t="shared" si="16"/>
        <v>0</v>
      </c>
      <c r="BV43" s="1046"/>
      <c r="BW43" s="66">
        <f t="shared" si="17"/>
        <v>-13</v>
      </c>
      <c r="BX43" s="1046"/>
      <c r="BY43" s="66">
        <f t="shared" si="18"/>
        <v>0</v>
      </c>
      <c r="BZ43" s="1046"/>
      <c r="CA43" s="71">
        <f t="shared" si="19"/>
        <v>-2</v>
      </c>
      <c r="CB43" s="1086"/>
      <c r="CC43" s="70">
        <f t="shared" si="42"/>
        <v>0</v>
      </c>
      <c r="CD43" s="1086"/>
      <c r="CE43" s="71">
        <f t="shared" si="20"/>
        <v>0</v>
      </c>
      <c r="CF43" s="1086"/>
      <c r="CG43" s="71">
        <f t="shared" si="21"/>
        <v>-3</v>
      </c>
      <c r="CH43" s="1086"/>
      <c r="CI43" s="70">
        <f t="shared" si="43"/>
        <v>0</v>
      </c>
      <c r="CJ43" s="1086"/>
      <c r="CK43" s="71">
        <f t="shared" si="22"/>
        <v>0</v>
      </c>
      <c r="CL43" s="1086"/>
      <c r="CM43" s="70">
        <f t="shared" si="44"/>
        <v>0</v>
      </c>
      <c r="CN43" s="1086"/>
      <c r="CO43" s="1058">
        <f t="shared" si="23"/>
        <v>14</v>
      </c>
      <c r="CP43" s="1047"/>
      <c r="CQ43" s="1048"/>
      <c r="CR43" s="1049"/>
      <c r="CS43" s="1048"/>
      <c r="CT43" s="1050"/>
      <c r="CU43" s="1051"/>
      <c r="CV43" s="1051"/>
      <c r="CW43" s="1049"/>
      <c r="CX43" s="1049"/>
      <c r="CY43" s="1049"/>
      <c r="CZ43" s="1049"/>
      <c r="DA43" s="1049"/>
      <c r="DB43" s="1049"/>
      <c r="DC43" s="1125"/>
      <c r="DD43" s="1043"/>
      <c r="DE43" s="1043"/>
      <c r="DF43" s="1043"/>
      <c r="DG43" s="1043"/>
      <c r="DH43" s="1043"/>
      <c r="DI43" s="1043"/>
      <c r="DJ43" s="1043"/>
      <c r="DK43" s="1043"/>
      <c r="DL43" s="1043"/>
      <c r="DM43" s="1043"/>
      <c r="DN43" s="1043"/>
      <c r="DO43" s="1043"/>
      <c r="DP43" s="1043"/>
      <c r="DQ43" s="1043"/>
      <c r="DR43" s="1043"/>
      <c r="DS43" s="1043"/>
      <c r="DT43" s="1043"/>
      <c r="DU43" s="1043"/>
      <c r="DV43" s="1043"/>
      <c r="DW43" s="1043"/>
      <c r="DX43" s="1043"/>
      <c r="DY43" s="1043"/>
      <c r="DZ43" s="1043"/>
      <c r="EA43" s="1043"/>
      <c r="EB43" s="1043"/>
      <c r="EC43" s="1043"/>
      <c r="ED43" s="1043"/>
      <c r="EE43" s="1043"/>
      <c r="EF43" s="1043"/>
      <c r="EG43" s="1043"/>
      <c r="EH43" s="1043"/>
    </row>
    <row r="44" spans="1:138" ht="29.25" customHeight="1" x14ac:dyDescent="0.25">
      <c r="A44" s="839" t="s">
        <v>1153</v>
      </c>
      <c r="B44" s="1007" t="s">
        <v>1132</v>
      </c>
      <c r="C44" s="64">
        <v>58</v>
      </c>
      <c r="D44" s="65">
        <v>7</v>
      </c>
      <c r="E44" s="67">
        <f t="shared" si="86"/>
        <v>12.068965517241379</v>
      </c>
      <c r="F44" s="65">
        <v>47</v>
      </c>
      <c r="G44" s="67">
        <f t="shared" si="0"/>
        <v>81.034482758620683</v>
      </c>
      <c r="H44" s="65">
        <v>4</v>
      </c>
      <c r="I44" s="67">
        <f t="shared" si="25"/>
        <v>6.8965517241379306</v>
      </c>
      <c r="J44" s="68">
        <v>2</v>
      </c>
      <c r="K44" s="69">
        <f t="shared" si="26"/>
        <v>4.2553191489361701</v>
      </c>
      <c r="L44" s="68">
        <v>1</v>
      </c>
      <c r="M44" s="69">
        <f t="shared" si="27"/>
        <v>2.1276595744680851</v>
      </c>
      <c r="N44" s="71">
        <v>0</v>
      </c>
      <c r="O44" s="69">
        <f t="shared" si="1"/>
        <v>0</v>
      </c>
      <c r="P44" s="71">
        <v>10</v>
      </c>
      <c r="Q44" s="69">
        <f t="shared" si="2"/>
        <v>21.276595744680851</v>
      </c>
      <c r="R44" s="70">
        <v>1</v>
      </c>
      <c r="S44" s="69">
        <f t="shared" si="28"/>
        <v>2.1276595744680851</v>
      </c>
      <c r="T44" s="70">
        <v>32</v>
      </c>
      <c r="U44" s="69">
        <f t="shared" si="29"/>
        <v>68.085106382978722</v>
      </c>
      <c r="V44" s="1059">
        <v>1</v>
      </c>
      <c r="W44" s="69">
        <f t="shared" si="3"/>
        <v>2.1276595744680851</v>
      </c>
      <c r="X44" s="71">
        <v>2</v>
      </c>
      <c r="Y44" s="69">
        <f t="shared" si="4"/>
        <v>4.2553191489361701</v>
      </c>
      <c r="Z44" s="944">
        <v>42</v>
      </c>
      <c r="AA44" s="945">
        <v>4</v>
      </c>
      <c r="AB44" s="946">
        <f t="shared" si="5"/>
        <v>9.5238095238095237</v>
      </c>
      <c r="AC44" s="945">
        <v>36</v>
      </c>
      <c r="AD44" s="946">
        <f t="shared" si="6"/>
        <v>85.714285714285708</v>
      </c>
      <c r="AE44" s="945">
        <v>1</v>
      </c>
      <c r="AF44" s="947">
        <f t="shared" si="7"/>
        <v>2.3809523809523809</v>
      </c>
      <c r="AG44" s="948">
        <v>0</v>
      </c>
      <c r="AH44" s="1067">
        <f t="shared" si="30"/>
        <v>0</v>
      </c>
      <c r="AI44" s="1017">
        <v>0</v>
      </c>
      <c r="AJ44" s="951">
        <f t="shared" si="31"/>
        <v>0</v>
      </c>
      <c r="AK44" s="1070">
        <v>3</v>
      </c>
      <c r="AL44" s="949">
        <f t="shared" si="32"/>
        <v>8.3333333333333339</v>
      </c>
      <c r="AM44" s="950">
        <v>0</v>
      </c>
      <c r="AN44" s="951">
        <f t="shared" si="33"/>
        <v>0</v>
      </c>
      <c r="AO44" s="1017">
        <v>2</v>
      </c>
      <c r="AP44" s="951">
        <f t="shared" si="34"/>
        <v>5.5555555555555554</v>
      </c>
      <c r="AQ44" s="1017">
        <v>24</v>
      </c>
      <c r="AR44" s="951">
        <f>AQ44*100/AC44</f>
        <v>66.666666666666671</v>
      </c>
      <c r="AS44" s="950">
        <v>7</v>
      </c>
      <c r="AT44" s="951">
        <f t="shared" si="8"/>
        <v>19.444444444444443</v>
      </c>
      <c r="AU44" s="950">
        <v>0</v>
      </c>
      <c r="AV44" s="951">
        <f t="shared" si="9"/>
        <v>0</v>
      </c>
      <c r="AW44" s="944"/>
      <c r="AX44" s="945"/>
      <c r="AY44" s="946" t="e">
        <f t="shared" si="10"/>
        <v>#DIV/0!</v>
      </c>
      <c r="AZ44" s="945">
        <v>0</v>
      </c>
      <c r="BA44" s="946" t="e">
        <f t="shared" si="82"/>
        <v>#DIV/0!</v>
      </c>
      <c r="BB44" s="945">
        <v>0</v>
      </c>
      <c r="BC44" s="947" t="e">
        <f t="shared" si="80"/>
        <v>#DIV/0!</v>
      </c>
      <c r="BD44" s="948">
        <v>0</v>
      </c>
      <c r="BE44" s="1067" t="e">
        <f t="shared" ref="BE44:BE45" si="93">BD44*100/AZ44</f>
        <v>#DIV/0!</v>
      </c>
      <c r="BF44" s="1017">
        <v>0</v>
      </c>
      <c r="BG44" s="951" t="e">
        <f t="shared" si="37"/>
        <v>#DIV/0!</v>
      </c>
      <c r="BH44" s="1070">
        <v>0</v>
      </c>
      <c r="BI44" s="949" t="e">
        <f t="shared" si="91"/>
        <v>#DIV/0!</v>
      </c>
      <c r="BJ44" s="950">
        <v>0</v>
      </c>
      <c r="BK44" s="951" t="e">
        <f t="shared" ref="BK44:BK46" si="94">BJ44*100/AZ44</f>
        <v>#DIV/0!</v>
      </c>
      <c r="BL44" s="1017">
        <v>0</v>
      </c>
      <c r="BM44" s="951" t="e">
        <f t="shared" ref="BM44:BM46" si="95">BL44*100/AZ44</f>
        <v>#DIV/0!</v>
      </c>
      <c r="BN44" s="1017">
        <v>0</v>
      </c>
      <c r="BO44" s="951" t="e">
        <f>BN44*100/AZ44</f>
        <v>#DIV/0!</v>
      </c>
      <c r="BP44" s="950">
        <v>0</v>
      </c>
      <c r="BQ44" s="951" t="e">
        <f t="shared" si="13"/>
        <v>#DIV/0!</v>
      </c>
      <c r="BR44" s="950">
        <v>0</v>
      </c>
      <c r="BS44" s="951" t="e">
        <f t="shared" si="14"/>
        <v>#DIV/0!</v>
      </c>
      <c r="BT44" s="64">
        <f t="shared" si="15"/>
        <v>-16</v>
      </c>
      <c r="BU44" s="66">
        <f t="shared" si="16"/>
        <v>-3</v>
      </c>
      <c r="BV44" s="97"/>
      <c r="BW44" s="66">
        <f t="shared" si="17"/>
        <v>-11</v>
      </c>
      <c r="BX44" s="67"/>
      <c r="BY44" s="66">
        <f t="shared" si="18"/>
        <v>-3</v>
      </c>
      <c r="BZ44" s="84"/>
      <c r="CA44" s="71">
        <f t="shared" si="19"/>
        <v>-2</v>
      </c>
      <c r="CB44" s="69"/>
      <c r="CC44" s="70">
        <f>AI44-L44</f>
        <v>-1</v>
      </c>
      <c r="CD44" s="69"/>
      <c r="CE44" s="71">
        <f t="shared" si="20"/>
        <v>3</v>
      </c>
      <c r="CF44" s="69"/>
      <c r="CG44" s="71">
        <f t="shared" si="21"/>
        <v>-10</v>
      </c>
      <c r="CH44" s="69"/>
      <c r="CI44" s="70">
        <f>AO44-R44</f>
        <v>1</v>
      </c>
      <c r="CJ44" s="69"/>
      <c r="CK44" s="71">
        <f t="shared" si="22"/>
        <v>6</v>
      </c>
      <c r="CL44" s="69"/>
      <c r="CM44" s="70">
        <f t="shared" si="44"/>
        <v>6</v>
      </c>
      <c r="CN44" s="69"/>
      <c r="CO44" s="1058">
        <f t="shared" si="23"/>
        <v>-2</v>
      </c>
      <c r="CP44" s="72"/>
      <c r="CQ44" s="98"/>
      <c r="CR44" s="98"/>
      <c r="CS44" s="98"/>
      <c r="CT44" s="98"/>
      <c r="CU44" s="98"/>
      <c r="CV44" s="98"/>
      <c r="CW44" s="98"/>
      <c r="CX44" s="98"/>
      <c r="CY44" s="98"/>
      <c r="CZ44" s="98"/>
      <c r="DA44" s="98"/>
      <c r="DB44" s="98"/>
      <c r="DC44" s="63"/>
      <c r="DD44" s="100"/>
      <c r="DE44" s="100"/>
      <c r="DF44" s="100"/>
      <c r="DG44" s="100"/>
      <c r="DH44" s="100"/>
      <c r="DI44" s="100"/>
      <c r="DJ44" s="100"/>
      <c r="DK44" s="100"/>
      <c r="DL44" s="100"/>
      <c r="DM44" s="100"/>
      <c r="DN44" s="100"/>
      <c r="DO44" s="100"/>
      <c r="DP44" s="100"/>
      <c r="DQ44" s="100"/>
      <c r="DR44" s="100"/>
      <c r="DS44" s="100"/>
      <c r="DT44" s="100"/>
      <c r="DU44" s="100"/>
      <c r="DV44" s="100"/>
      <c r="DW44" s="100"/>
      <c r="DX44" s="100"/>
      <c r="DY44" s="100"/>
      <c r="DZ44" s="100"/>
      <c r="EA44" s="100"/>
      <c r="EB44" s="100"/>
      <c r="EC44" s="100"/>
      <c r="ED44" s="100"/>
      <c r="EE44" s="100"/>
      <c r="EF44" s="100"/>
      <c r="EG44" s="100"/>
      <c r="EH44" s="100"/>
    </row>
    <row r="45" spans="1:138" ht="15.75" x14ac:dyDescent="0.25">
      <c r="A45" s="839" t="s">
        <v>1154</v>
      </c>
      <c r="B45" s="1007" t="s">
        <v>1133</v>
      </c>
      <c r="C45" s="64">
        <v>30</v>
      </c>
      <c r="D45" s="65">
        <v>2</v>
      </c>
      <c r="E45" s="67">
        <f t="shared" si="86"/>
        <v>6.666666666666667</v>
      </c>
      <c r="F45" s="65">
        <v>27</v>
      </c>
      <c r="G45" s="67">
        <f t="shared" si="0"/>
        <v>90</v>
      </c>
      <c r="H45" s="65">
        <v>1</v>
      </c>
      <c r="I45" s="67">
        <f t="shared" si="25"/>
        <v>3.3333333333333335</v>
      </c>
      <c r="J45" s="68">
        <v>0</v>
      </c>
      <c r="K45" s="69">
        <f t="shared" si="26"/>
        <v>0</v>
      </c>
      <c r="L45" s="68">
        <v>1</v>
      </c>
      <c r="M45" s="69">
        <f t="shared" si="27"/>
        <v>3.7037037037037037</v>
      </c>
      <c r="N45" s="68">
        <v>0</v>
      </c>
      <c r="O45" s="69">
        <f t="shared" si="1"/>
        <v>0</v>
      </c>
      <c r="P45" s="68">
        <v>0</v>
      </c>
      <c r="Q45" s="69">
        <f t="shared" si="2"/>
        <v>0</v>
      </c>
      <c r="R45" s="70">
        <v>4</v>
      </c>
      <c r="S45" s="69">
        <f t="shared" si="28"/>
        <v>14.814814814814815</v>
      </c>
      <c r="T45" s="70">
        <v>21</v>
      </c>
      <c r="U45" s="69">
        <f t="shared" si="29"/>
        <v>77.777777777777771</v>
      </c>
      <c r="V45" s="68">
        <v>1</v>
      </c>
      <c r="W45" s="69">
        <f t="shared" si="3"/>
        <v>3.7037037037037037</v>
      </c>
      <c r="X45" s="68">
        <v>7</v>
      </c>
      <c r="Y45" s="69">
        <f t="shared" si="4"/>
        <v>25.925925925925927</v>
      </c>
      <c r="Z45" s="952">
        <v>44</v>
      </c>
      <c r="AA45" s="953">
        <v>0</v>
      </c>
      <c r="AB45" s="946">
        <f t="shared" si="5"/>
        <v>0</v>
      </c>
      <c r="AC45" s="953">
        <v>41</v>
      </c>
      <c r="AD45" s="946">
        <f t="shared" si="6"/>
        <v>93.181818181818187</v>
      </c>
      <c r="AE45" s="953">
        <v>3</v>
      </c>
      <c r="AF45" s="947">
        <f t="shared" si="7"/>
        <v>6.8181818181818183</v>
      </c>
      <c r="AG45" s="954">
        <v>1</v>
      </c>
      <c r="AH45" s="1067">
        <f t="shared" si="30"/>
        <v>2.4390243902439024</v>
      </c>
      <c r="AI45" s="1017">
        <v>0</v>
      </c>
      <c r="AJ45" s="951">
        <f t="shared" si="31"/>
        <v>0</v>
      </c>
      <c r="AK45" s="1069">
        <v>0</v>
      </c>
      <c r="AL45" s="949">
        <f t="shared" si="32"/>
        <v>0</v>
      </c>
      <c r="AM45" s="950">
        <v>3</v>
      </c>
      <c r="AN45" s="951">
        <f t="shared" si="33"/>
        <v>7.3170731707317076</v>
      </c>
      <c r="AO45" s="1017">
        <v>5</v>
      </c>
      <c r="AP45" s="951">
        <f t="shared" si="34"/>
        <v>12.195121951219512</v>
      </c>
      <c r="AQ45" s="1017">
        <v>31</v>
      </c>
      <c r="AR45" s="951">
        <f t="shared" si="35"/>
        <v>75.609756097560975</v>
      </c>
      <c r="AS45" s="950">
        <v>1</v>
      </c>
      <c r="AT45" s="951">
        <f t="shared" si="8"/>
        <v>2.4390243902439024</v>
      </c>
      <c r="AU45" s="954">
        <v>2</v>
      </c>
      <c r="AV45" s="951">
        <f t="shared" si="9"/>
        <v>4.8780487804878048</v>
      </c>
      <c r="AW45" s="952"/>
      <c r="AX45" s="953"/>
      <c r="AY45" s="946" t="e">
        <f t="shared" si="10"/>
        <v>#DIV/0!</v>
      </c>
      <c r="AZ45" s="953">
        <v>0</v>
      </c>
      <c r="BA45" s="946" t="e">
        <f t="shared" si="82"/>
        <v>#DIV/0!</v>
      </c>
      <c r="BB45" s="953">
        <v>0</v>
      </c>
      <c r="BC45" s="947" t="e">
        <f t="shared" si="80"/>
        <v>#DIV/0!</v>
      </c>
      <c r="BD45" s="954">
        <v>0</v>
      </c>
      <c r="BE45" s="1067" t="e">
        <f t="shared" si="93"/>
        <v>#DIV/0!</v>
      </c>
      <c r="BF45" s="1017">
        <v>0</v>
      </c>
      <c r="BG45" s="951" t="e">
        <f t="shared" si="37"/>
        <v>#DIV/0!</v>
      </c>
      <c r="BH45" s="1069">
        <v>0</v>
      </c>
      <c r="BI45" s="949" t="e">
        <f t="shared" si="91"/>
        <v>#DIV/0!</v>
      </c>
      <c r="BJ45" s="950">
        <v>0</v>
      </c>
      <c r="BK45" s="951" t="e">
        <f t="shared" si="94"/>
        <v>#DIV/0!</v>
      </c>
      <c r="BL45" s="1017">
        <v>0</v>
      </c>
      <c r="BM45" s="951" t="e">
        <f t="shared" si="95"/>
        <v>#DIV/0!</v>
      </c>
      <c r="BN45" s="1017">
        <v>0</v>
      </c>
      <c r="BO45" s="951" t="e">
        <f t="shared" ref="BO45:BO46" si="96">BN45*100/AZ45</f>
        <v>#DIV/0!</v>
      </c>
      <c r="BP45" s="950">
        <v>0</v>
      </c>
      <c r="BQ45" s="951" t="e">
        <f t="shared" si="13"/>
        <v>#DIV/0!</v>
      </c>
      <c r="BR45" s="954">
        <v>0</v>
      </c>
      <c r="BS45" s="951" t="e">
        <f t="shared" si="14"/>
        <v>#DIV/0!</v>
      </c>
      <c r="BT45" s="64">
        <f t="shared" si="15"/>
        <v>14</v>
      </c>
      <c r="BU45" s="66">
        <f t="shared" si="16"/>
        <v>-2</v>
      </c>
      <c r="BV45" s="87"/>
      <c r="BW45" s="66">
        <f t="shared" si="17"/>
        <v>14</v>
      </c>
      <c r="BX45" s="87"/>
      <c r="BY45" s="66">
        <f t="shared" si="18"/>
        <v>2</v>
      </c>
      <c r="BZ45" s="87"/>
      <c r="CA45" s="71">
        <f t="shared" si="19"/>
        <v>1</v>
      </c>
      <c r="CB45" s="1082"/>
      <c r="CC45" s="70">
        <f t="shared" si="42"/>
        <v>-1</v>
      </c>
      <c r="CD45" s="1082"/>
      <c r="CE45" s="71">
        <f t="shared" si="20"/>
        <v>0</v>
      </c>
      <c r="CF45" s="69"/>
      <c r="CG45" s="71">
        <f t="shared" si="21"/>
        <v>3</v>
      </c>
      <c r="CH45" s="69"/>
      <c r="CI45" s="70">
        <f t="shared" si="43"/>
        <v>1</v>
      </c>
      <c r="CJ45" s="69"/>
      <c r="CK45" s="71">
        <f t="shared" si="22"/>
        <v>0</v>
      </c>
      <c r="CL45" s="69"/>
      <c r="CM45" s="70">
        <f>AS45-V45</f>
        <v>0</v>
      </c>
      <c r="CN45" s="69"/>
      <c r="CO45" s="1058">
        <f t="shared" si="23"/>
        <v>-5</v>
      </c>
      <c r="CP45" s="72"/>
      <c r="CQ45" s="98"/>
      <c r="CR45" s="98"/>
      <c r="CS45" s="98"/>
      <c r="CT45" s="98"/>
      <c r="CU45" s="98"/>
      <c r="CV45" s="98"/>
      <c r="CW45" s="98"/>
      <c r="CX45" s="98"/>
      <c r="CY45" s="98"/>
      <c r="CZ45" s="98"/>
      <c r="DA45" s="98"/>
      <c r="DB45" s="98"/>
      <c r="DC45" s="63"/>
      <c r="DD45" s="100"/>
      <c r="DE45" s="100"/>
      <c r="DF45" s="100"/>
      <c r="DG45" s="100"/>
      <c r="DH45" s="100"/>
      <c r="DI45" s="100"/>
      <c r="DJ45" s="100"/>
      <c r="DK45" s="100"/>
      <c r="DL45" s="100"/>
      <c r="DM45" s="100"/>
      <c r="DN45" s="100"/>
      <c r="DO45" s="100"/>
      <c r="DP45" s="100"/>
      <c r="DQ45" s="100"/>
      <c r="DR45" s="100"/>
      <c r="DS45" s="100"/>
      <c r="DT45" s="100"/>
      <c r="DU45" s="100"/>
      <c r="DV45" s="100"/>
      <c r="DW45" s="100"/>
      <c r="DX45" s="100"/>
      <c r="DY45" s="100"/>
      <c r="DZ45" s="100"/>
      <c r="EA45" s="100"/>
      <c r="EB45" s="100"/>
      <c r="EC45" s="100"/>
      <c r="ED45" s="100"/>
      <c r="EE45" s="100"/>
      <c r="EF45" s="100"/>
      <c r="EG45" s="100"/>
      <c r="EH45" s="100"/>
    </row>
    <row r="46" spans="1:138" ht="15.75" x14ac:dyDescent="0.25">
      <c r="A46" s="1019" t="s">
        <v>1155</v>
      </c>
      <c r="B46" s="1009" t="s">
        <v>189</v>
      </c>
      <c r="C46" s="125">
        <f>C11+C12+C13+C15+C16+C17+C18+C20+C21+C22+C24+C25+C26+C27+C28+C30+C31+C32+C33+C34+C35+C36+C37+C38+C39+C40+C41+C42+C44+C45</f>
        <v>371</v>
      </c>
      <c r="D46" s="125">
        <f>D11+D12+D13+D15+D16+D17+D18+D20+D21+D22+D24+D25+D26+D27+D28+D30+D31+D32+D33+D34+D35+D36+D37+D38+D39+D40+D41+D42+D44+D45</f>
        <v>13</v>
      </c>
      <c r="E46" s="67">
        <f t="shared" si="86"/>
        <v>3.5040431266846359</v>
      </c>
      <c r="F46" s="125">
        <f>F11+F12+F13+F15+F16+F17+F18+F20+F21+F22+F24+F25+F26+F27+F28+F30+F31+F32+F33+F34+F35+F36+F37+F38+F39+F40+F41+F42+F44+F45</f>
        <v>349</v>
      </c>
      <c r="G46" s="67">
        <f t="shared" si="0"/>
        <v>94.070080862533686</v>
      </c>
      <c r="H46" s="125">
        <f>H11+H12+H13+H15+H16+H17+H18+H20+H21+H22+H24+H25+H26+H27+H28+H30+H31+H32+H33+H34+H35+H36+H37+H38+H39+H40+H41+H42+H44+H45</f>
        <v>9</v>
      </c>
      <c r="I46" s="67">
        <f t="shared" si="25"/>
        <v>2.4258760107816713</v>
      </c>
      <c r="J46" s="125">
        <f>J11+J12+J13+J15+J16+J17+J18+J20+J21+J22+J24+J25+J26+J27+J28+J30+J31+J32+J33+J34+J35+J36+J37+J38+J39+J40+J41+J42+J44+J45</f>
        <v>10</v>
      </c>
      <c r="K46" s="69">
        <f t="shared" si="26"/>
        <v>2.8653295128939829</v>
      </c>
      <c r="L46" s="125">
        <f>L11+L12+L13+L15+L16+L17+L18+L20+L21+L22+L24+L25+L26+L27+L28+L30+L31+L32+L33+L34+L35+L36+L37+L38+L39+L40+L41+L42+L44+L45</f>
        <v>5</v>
      </c>
      <c r="M46" s="69">
        <f t="shared" si="27"/>
        <v>1.4326647564469914</v>
      </c>
      <c r="N46" s="125">
        <f>N11+N12+N13+N15+N16+N17+N18+N20+N21+N22+N24+N25+N26+N27+N28+N30+N31+N32+N33+N34+N35+N36+N37+N38+N39+N40+N41+N42+N44+N45</f>
        <v>17</v>
      </c>
      <c r="O46" s="69">
        <f t="shared" si="1"/>
        <v>4.8710601719197708</v>
      </c>
      <c r="P46" s="125">
        <f>P11+P12+P13+P15+P16+P17+P18+P20+P21+P22+P24+P25+P26+P27+P28+P30+P31+P32+P33+P34+P35+P36+P37+P38+P39+P40+P41+P42+P44+P45</f>
        <v>29</v>
      </c>
      <c r="Q46" s="69">
        <f t="shared" si="2"/>
        <v>8.3094555873925504</v>
      </c>
      <c r="R46" s="125">
        <f>R11+R12+R13+R15+R16+R17+R18+R20+R21+R22+R24+R25+R26+R27+R28+R30+R31+R32+R33+R34+R35+R36+R37+R38+R39+R40+R41+R42+R44+R45</f>
        <v>22</v>
      </c>
      <c r="S46" s="69">
        <f t="shared" si="28"/>
        <v>6.303724928366762</v>
      </c>
      <c r="T46" s="125">
        <f>T11+T12+T13+T15+T16+T17+T18+T20+T21+T22+T24+T25+T26+T27+T28+T30+T31+T32+T33+T34+T35+T36+T37+T38+T39+T40+T41+T42+T44+T45</f>
        <v>249</v>
      </c>
      <c r="U46" s="69">
        <f t="shared" si="29"/>
        <v>71.346704871060169</v>
      </c>
      <c r="V46" s="125">
        <f>V11+V12+V13+V15+V16+V17+V18+V20+V21+V22+V24+V25+V26+V27+V28+V30+V31+V32+V33+V34+V35+V36+V37+V38+V39+V40+V41+V42+V44+V45</f>
        <v>17</v>
      </c>
      <c r="W46" s="69">
        <f t="shared" si="3"/>
        <v>4.8710601719197708</v>
      </c>
      <c r="X46" s="125">
        <f>X11+X12+X13+X15+X16+X17+X18+X20+X21+X22+X24+X25+X26+X27+X28+X30+X31+X32+X33+X34+X35+X36+X37+X38+X39+X40+X41+X42+X44+X45</f>
        <v>53</v>
      </c>
      <c r="Y46" s="69">
        <f t="shared" si="4"/>
        <v>15.18624641833811</v>
      </c>
      <c r="Z46" s="125">
        <f>Z11+Z12+Z13+Z15+Z16+Z17+Z18+Z20+Z21+Z22+Z24+Z25+Z26+Z27+Z28+Z30+Z31+Z32+Z33+Z34+Z35+Z36+Z37+Z38+Z39+Z40+Z41+Z42+Z44+Z45</f>
        <v>406</v>
      </c>
      <c r="AA46" s="125">
        <f>AA11+AA12+AA13+AA15+AA16+AA17+AA18+AA20+AA21+AA22+AA24+AA25+AA26+AA27+AA28+AA30+AA31+AA32+AA33+AA34+AA35+AA36+AA37+AA38+AA39+AA40+AA41+AA42+AA44+AA45</f>
        <v>14</v>
      </c>
      <c r="AB46" s="946">
        <f t="shared" si="5"/>
        <v>3.4482758620689653</v>
      </c>
      <c r="AC46" s="125">
        <f>AC11+AC12+AC13+AC15+AC16+AC17+AC18+AC20+AC21+AC22+AC24+AC25+AC26+AC27+AC28+AC30+AC31+AC32+AC33+AC34+AC35+AC36+AC37+AC38+AC39+AC40+AC41+AC42+AC44+AC45</f>
        <v>384</v>
      </c>
      <c r="AD46" s="946">
        <f t="shared" si="6"/>
        <v>94.581280788177338</v>
      </c>
      <c r="AE46" s="125">
        <f>AE11+AE12+AE13+AE15+AE16+AE17+AE18+AE20+AE21+AE22+AE24+AE25+AE26+AE27+AE28+AE30+AE31+AE32+AE33+AE34+AE35+AE36+AE37+AE38+AE39+AE40+AE41+AE42+AE44+AE45</f>
        <v>8</v>
      </c>
      <c r="AF46" s="967">
        <f t="shared" si="7"/>
        <v>1.9704433497536946</v>
      </c>
      <c r="AG46" s="125">
        <f>AG11+AG12+AG13+AG15+AG16+AG17+AG18+AG20+AG21+AG22+AG24+AG25+AG26+AG27+AG28+AG30+AG31+AG32+AG33+AG34+AG35+AG36+AG37+AG38+AG39+AG40+AG41+AG42+AG44+AG45</f>
        <v>7</v>
      </c>
      <c r="AH46" s="1067">
        <f>AG46*100/AC46</f>
        <v>1.8229166666666667</v>
      </c>
      <c r="AI46" s="1073">
        <f>AI11+AI12+AI13+AI15+AI16+AI17+AI18+AI20+AI21+AI22+AI24+AI25+AI26+AI27+AI28+AI30+AI31+AI32+AI33+AI34+AI35+AI36+AI37+AI38+AI39+AI40+AI41+AI42+AI44+AI45</f>
        <v>4</v>
      </c>
      <c r="AJ46" s="951">
        <f t="shared" si="31"/>
        <v>1.0416666666666667</v>
      </c>
      <c r="AK46" s="1072">
        <f>AK11+AK12+AK13+AK15+AK16+AK17+AK18+AK20+AK21+AK22+AK24+AK25+AK26+AK27+AK28+AK30+AK31+AK32+AK33+AK34+AK35+AK36+AK37+AK38+AK39+AK40+AK41+AK42+AK44+AK45</f>
        <v>23</v>
      </c>
      <c r="AL46" s="949">
        <f t="shared" si="32"/>
        <v>5.989583333333333</v>
      </c>
      <c r="AM46" s="125">
        <f>AM11+AM12+AM13+AM15+AM16+AM17+AM18+AM20+AM21+AM22+AM24+AM25+AM26+AM27+AM28+AM30+AM31+AM32+AM33+AM34+AM35+AM36+AM37+AM38+AM39+AM40+AM41+AM42+AM44+AM45</f>
        <v>11</v>
      </c>
      <c r="AN46" s="951">
        <f t="shared" si="33"/>
        <v>2.8645833333333335</v>
      </c>
      <c r="AO46" s="125">
        <f>AO11+AO12+AO13+AO15+AO16+AO17+AO18+AO20+AO21+AO22+AO24+AO25+AO26+AO27+AO28+AO30+AO31+AO32+AO33+AO34+AO35+AO36+AO37+AO38+AO39+AO40+AO41+AO42+AO44+AO45</f>
        <v>29</v>
      </c>
      <c r="AP46" s="951">
        <f t="shared" si="34"/>
        <v>7.552083333333333</v>
      </c>
      <c r="AQ46" s="1073">
        <f>AQ11+AQ12+AQ13+AQ15+AQ16+AQ17+AQ18+AQ20+AQ21+AQ22+AQ24+AQ25+AQ26+AQ27+AQ28+AQ30+AQ31+AQ32+AQ33+AQ34+AQ35+AQ36+AQ37+AQ38+AQ39+AQ40+AQ41+AQ42+AQ44+AQ45</f>
        <v>291</v>
      </c>
      <c r="AR46" s="951">
        <f t="shared" si="35"/>
        <v>75.78125</v>
      </c>
      <c r="AS46" s="125">
        <f>AS11+AS12+AS13+AS15+AS16+AS17+AS18+AS20+AS21+AS22+AS24+AS25+AS26+AS27+AS28+AS30+AS31+AS32+AS33+AS34+AS35+AS36+AS37+AS38+AS39+AS40+AS41+AS42+AS44+AS45</f>
        <v>19</v>
      </c>
      <c r="AT46" s="951">
        <f t="shared" si="8"/>
        <v>4.947916666666667</v>
      </c>
      <c r="AU46" s="125">
        <f>AU11+AU12+AU13+AU15+AU16+AU17+AU18+AU20+AU21+AU22+AU24+AU25+AU26+AU27+AU28+AU30+AU31+AU32+AU33+AU34+AU35+AU36+AU37+AU38+AU39+AU40+AU41+AU42+AU44+AU45</f>
        <v>82</v>
      </c>
      <c r="AV46" s="951">
        <f t="shared" si="9"/>
        <v>21.354166666666668</v>
      </c>
      <c r="AW46" s="125">
        <f>AW11+AW12+AW13+AW15+AW16+AW17+AW18+AW20+AW21+AW22+AW24+AW25+AW26+AW27+AW28+AW30+AW31+AW32+AW33+AW34+AW35+AW36+AW37+AW38+AW39+AW40+AW41+AW42+AW44+AW45</f>
        <v>0</v>
      </c>
      <c r="AX46" s="125">
        <f>AX11+AX12+AX13+AX15+AX16+AX17+AX18+AX20+AX21+AX22+AX24+AX25+AX26+AX27+AX28+AX30+AX31+AX32+AX33+AX34+AX35+AX36+AX37+AX38+AX39+AX40+AX41+AX42+AX44+AX45</f>
        <v>0</v>
      </c>
      <c r="AY46" s="946" t="e">
        <f t="shared" si="10"/>
        <v>#DIV/0!</v>
      </c>
      <c r="AZ46" s="125">
        <f>AZ11+AZ12+AZ13+AZ15+AZ16+AZ17+AZ18+AZ20+AZ21+AZ22+AZ24+AZ25+AZ26+AZ27+AZ28+AZ30+AZ31+AZ32+AZ33+AZ34+AZ35+AZ36+AZ37+AZ38+AZ39+AZ40+AZ41+AZ42+AZ44+AZ45</f>
        <v>0</v>
      </c>
      <c r="BA46" s="946" t="e">
        <f t="shared" si="82"/>
        <v>#DIV/0!</v>
      </c>
      <c r="BB46" s="125">
        <f>BB11+BB12+BB13+BB15+BB16+BB17+BB18+BB20+BB21+BB22+BB24+BB25+BB26+BB27+BB28+BB30+BB31+BB32+BB33+BB34+BB35+BB36+BB37+BB38+BB39+BB40+BB41+BB42+BB44+BB45</f>
        <v>0</v>
      </c>
      <c r="BC46" s="967" t="e">
        <f t="shared" si="80"/>
        <v>#DIV/0!</v>
      </c>
      <c r="BD46" s="125">
        <f>BD11+BD12+BD13+BD15+BD16+BD17+BD18+BD20+BD21+BD22+BD24+BD25+BD26+BD27+BD28+BD30+BD31+BD32+BD33+BD34+BD35+BD36+BD37+BD38+BD39+BD40+BD41+BD42+BD44+BD45</f>
        <v>0</v>
      </c>
      <c r="BE46" s="1067" t="e">
        <f>BD46*100/AZ46</f>
        <v>#DIV/0!</v>
      </c>
      <c r="BF46" s="1073">
        <f>BF11+BF12+BF13+BF15+BF16+BF17+BF18+BF20+BF21+BF22+BF24+BF25+BF26+BF27+BF28+BF30+BF31+BF32+BF33+BF34+BF35+BF36+BF37+BF38+BF39+BF40+BF41+BF42+BF44+BF45</f>
        <v>0</v>
      </c>
      <c r="BG46" s="951" t="e">
        <f t="shared" si="37"/>
        <v>#DIV/0!</v>
      </c>
      <c r="BH46" s="1072">
        <f>BH11+BH12+BH13+BH15+BH16+BH17+BH18+BH20+BH21+BH22+BH24+BH25+BH26+BH27+BH28+BH30+BH31+BH32+BH33+BH34+BH35+BH36+BH37+BH38+BH39+BH40+BH41+BH42+BH44+BH45</f>
        <v>0</v>
      </c>
      <c r="BI46" s="949" t="e">
        <f t="shared" si="91"/>
        <v>#DIV/0!</v>
      </c>
      <c r="BJ46" s="125">
        <f>BJ11+BJ12+BJ13+BJ15+BJ16+BJ17+BJ18+BJ20+BJ21+BJ22+BJ24+BJ25+BJ26+BJ27+BJ28+BJ30+BJ31+BJ32+BJ33+BJ34+BJ35+BJ36+BJ37+BJ38+BJ39+BJ40+BJ41+BJ42+BJ44+BJ45</f>
        <v>0</v>
      </c>
      <c r="BK46" s="951" t="e">
        <f t="shared" si="94"/>
        <v>#DIV/0!</v>
      </c>
      <c r="BL46" s="125">
        <f>BL11+BL12+BL13+BL15+BL16+BL17+BL18+BL20+BL21+BL22+BL24+BL25+BL26+BL27+BL28+BL30+BL31+BL32+BL33+BL34+BL35+BL36+BL37+BL38+BL39+BL40+BL41+BL42+BL44+BL45</f>
        <v>0</v>
      </c>
      <c r="BM46" s="951" t="e">
        <f t="shared" si="95"/>
        <v>#DIV/0!</v>
      </c>
      <c r="BN46" s="1073">
        <f>BN11+BN12+BN13+BN15+BN16+BN17+BN18+BN20+BN21+BN22+BN24+BN25+BN26+BN27+BN28+BN30+BN31+BN32+BN33+BN34+BN35+BN36+BN37+BN38+BN39+BN40+BN41+BN42+BN44+BN45</f>
        <v>15</v>
      </c>
      <c r="BO46" s="951" t="e">
        <f t="shared" si="96"/>
        <v>#DIV/0!</v>
      </c>
      <c r="BP46" s="125">
        <f>BP11+BP12+BP13+BP15+BP16+BP17+BP18+BP20+BP21+BP22+BP24+BP25+BP26+BP27+BP28+BP30+BP31+BP32+BP33+BP34+BP35+BP36+BP37+BP38+BP39+BP40+BP41+BP42+BP44+BP45</f>
        <v>0</v>
      </c>
      <c r="BQ46" s="951" t="e">
        <f t="shared" si="13"/>
        <v>#DIV/0!</v>
      </c>
      <c r="BR46" s="125">
        <f>BR11+BR12+BR13+BR15+BR16+BR17+BR18+BR20+BR21+BR22+BR24+BR25+BR26+BR27+BR28+BR30+BR31+BR32+BR33+BR34+BR35+BR36+BR37+BR38+BR39+BR40+BR41+BR42+BR44+BR45</f>
        <v>0</v>
      </c>
      <c r="BS46" s="951" t="e">
        <f t="shared" si="14"/>
        <v>#DIV/0!</v>
      </c>
      <c r="BT46" s="125">
        <f>BT11+BT12+BT13+BT15+BT16+BT17+BT18+BT20+BT21+BT22+BT24+BT25+BT26+BT27+BT28+BT30+BT31+BT32+BT33+BT34+BT35+BT36+BT37+BT38+BT39+BT40+BT41+BT42+BT44+BT45</f>
        <v>35</v>
      </c>
      <c r="BU46" s="125">
        <f>BU11+BU12+BU13+BU15+BU16+BU17+BU18+BU20+BU21+BU22+BU24+BU25+BU26+BU27+BU28+BU30+BU31+BU32+BU33+BU34+BU35+BU36+BU37+BU38+BU39+BU40+BU41+BU42+BU44+BU45</f>
        <v>1</v>
      </c>
      <c r="BV46" s="97"/>
      <c r="BW46" s="125">
        <f>BW11+BW12+BW13+BW15+BW16+BW17+BW18+BW20+BW21+BW22+BW24+BW25+BW26+BW27+BW28+BW30+BW31+BW32+BW33+BW34+BW35+BW36+BW37+BW38+BW39+BW40+BW41+BW42+BW44+BW45</f>
        <v>35</v>
      </c>
      <c r="BX46" s="67"/>
      <c r="BY46" s="125">
        <f>BY11+BY12+BY13+BY15+BY16+BY17+BY18+BY20+BY21+BY22+BY24+BY25+BY26+BY27+BY28+BY30+BY31+BY32+BY33+BY34+BY35+BY36+BY37+BY38+BY39+BY40+BY41+BY42+BY44+BY45</f>
        <v>-1</v>
      </c>
      <c r="BZ46" s="97"/>
      <c r="CA46" s="71">
        <f t="shared" si="19"/>
        <v>-3</v>
      </c>
      <c r="CB46" s="69"/>
      <c r="CC46" s="70">
        <f t="shared" si="42"/>
        <v>-1</v>
      </c>
      <c r="CD46" s="69"/>
      <c r="CE46" s="71">
        <f t="shared" si="20"/>
        <v>6</v>
      </c>
      <c r="CF46" s="69"/>
      <c r="CG46" s="71">
        <f t="shared" si="21"/>
        <v>-18</v>
      </c>
      <c r="CH46" s="69"/>
      <c r="CI46" s="70">
        <f t="shared" si="43"/>
        <v>7</v>
      </c>
      <c r="CJ46" s="69"/>
      <c r="CK46" s="71">
        <f t="shared" si="22"/>
        <v>2</v>
      </c>
      <c r="CL46" s="69"/>
      <c r="CM46" s="70">
        <f t="shared" si="44"/>
        <v>2</v>
      </c>
      <c r="CN46" s="69"/>
      <c r="CO46" s="1058">
        <f t="shared" si="23"/>
        <v>29</v>
      </c>
      <c r="CP46" s="72"/>
      <c r="CQ46" s="98"/>
      <c r="CR46" s="98"/>
      <c r="CS46" s="98"/>
      <c r="CT46" s="98"/>
      <c r="CU46" s="98"/>
      <c r="CV46" s="98"/>
      <c r="CW46" s="98"/>
      <c r="CX46" s="98"/>
      <c r="CY46" s="98"/>
      <c r="CZ46" s="98"/>
      <c r="DA46" s="98"/>
      <c r="DB46" s="98"/>
      <c r="DC46" s="63"/>
      <c r="DD46" s="100"/>
      <c r="DE46" s="100"/>
      <c r="DF46" s="100"/>
      <c r="DG46" s="100"/>
      <c r="DH46" s="100"/>
      <c r="DI46" s="100"/>
      <c r="DJ46" s="100"/>
      <c r="DK46" s="100"/>
      <c r="DL46" s="100"/>
      <c r="DM46" s="100"/>
      <c r="DN46" s="100"/>
      <c r="DO46" s="100"/>
      <c r="DP46" s="100"/>
      <c r="DQ46" s="100"/>
      <c r="DR46" s="100"/>
      <c r="DS46" s="100"/>
      <c r="DT46" s="100"/>
      <c r="DU46" s="100"/>
      <c r="DV46" s="100"/>
      <c r="DW46" s="100"/>
      <c r="DX46" s="100"/>
      <c r="DY46" s="100"/>
      <c r="DZ46" s="100"/>
      <c r="EA46" s="100"/>
      <c r="EB46" s="100"/>
      <c r="EC46" s="100"/>
      <c r="ED46" s="100"/>
      <c r="EE46" s="100"/>
      <c r="EF46" s="100"/>
      <c r="EG46" s="100"/>
      <c r="EH46" s="100"/>
    </row>
    <row r="47" spans="1:138" s="1000" customFormat="1" x14ac:dyDescent="0.25">
      <c r="B47" s="1000" t="s">
        <v>1140</v>
      </c>
      <c r="M47" s="69"/>
      <c r="AA47" s="1002"/>
      <c r="AE47" s="1002"/>
      <c r="AG47" s="1002"/>
      <c r="AI47" s="1078"/>
      <c r="AJ47" s="1066"/>
      <c r="AK47" s="1002"/>
      <c r="AM47" s="1002"/>
      <c r="AS47" s="1002"/>
      <c r="AU47" s="1002"/>
      <c r="CQ47" s="1001"/>
      <c r="CR47" s="1001"/>
      <c r="CS47" s="1001"/>
      <c r="CT47" s="1001"/>
      <c r="CU47" s="1001"/>
      <c r="CV47" s="1001"/>
      <c r="CW47" s="1001"/>
      <c r="CX47" s="1001"/>
      <c r="CY47" s="1001"/>
      <c r="CZ47" s="1001"/>
      <c r="DA47" s="1001"/>
      <c r="DB47" s="1001"/>
      <c r="DD47" s="1001"/>
      <c r="DE47" s="1001"/>
      <c r="DF47" s="1001"/>
      <c r="DG47" s="1001"/>
      <c r="DH47" s="1001"/>
      <c r="DI47" s="1001"/>
      <c r="DJ47" s="1001"/>
      <c r="DK47" s="1001"/>
      <c r="DL47" s="1001"/>
      <c r="DM47" s="1001"/>
      <c r="DN47" s="1001"/>
      <c r="DO47" s="1001"/>
      <c r="DP47" s="1001"/>
      <c r="DQ47" s="1001"/>
      <c r="DR47" s="1001"/>
      <c r="DS47" s="1001"/>
      <c r="DT47" s="1001"/>
      <c r="DU47" s="1001"/>
      <c r="DV47" s="1001"/>
      <c r="DW47" s="1001"/>
      <c r="DX47" s="1001"/>
      <c r="DY47" s="1001"/>
      <c r="DZ47" s="1001"/>
      <c r="EA47" s="1001"/>
      <c r="EB47" s="1001"/>
      <c r="EC47" s="1001"/>
      <c r="ED47" s="1001"/>
      <c r="EE47" s="1001"/>
      <c r="EF47" s="1001"/>
      <c r="EG47" s="1001"/>
      <c r="EH47" s="1001"/>
    </row>
    <row r="48" spans="1:138" x14ac:dyDescent="0.25">
      <c r="B48" s="1000"/>
      <c r="Z48" s="1052"/>
      <c r="AC48" s="1052"/>
      <c r="AI48" s="1079"/>
      <c r="AJ48" s="1066"/>
      <c r="CQ48" s="100"/>
      <c r="CR48" s="100"/>
      <c r="CS48" s="100"/>
      <c r="CT48" s="100"/>
      <c r="CU48" s="100"/>
      <c r="CV48" s="100"/>
      <c r="CW48" s="100"/>
      <c r="CX48" s="100"/>
      <c r="CY48" s="100"/>
      <c r="CZ48" s="100"/>
      <c r="DA48" s="100"/>
      <c r="DB48" s="100"/>
      <c r="DC48" s="100"/>
      <c r="DD48" s="100"/>
      <c r="DE48" s="100"/>
      <c r="DF48" s="100"/>
      <c r="DG48" s="100"/>
      <c r="DH48" s="100"/>
      <c r="DI48" s="100"/>
      <c r="DJ48" s="100"/>
      <c r="DK48" s="100"/>
      <c r="DL48" s="100"/>
      <c r="DM48" s="100"/>
      <c r="DN48" s="100"/>
      <c r="DO48" s="100"/>
      <c r="DP48" s="100"/>
      <c r="DQ48" s="100"/>
      <c r="DR48" s="100"/>
      <c r="DS48" s="100"/>
      <c r="DT48" s="100"/>
      <c r="DU48" s="100"/>
      <c r="DV48" s="100"/>
      <c r="DW48" s="100"/>
      <c r="DX48" s="100"/>
      <c r="DY48" s="100"/>
      <c r="DZ48" s="100"/>
      <c r="EA48" s="100"/>
      <c r="EB48" s="100"/>
      <c r="EC48" s="100"/>
      <c r="ED48" s="100"/>
      <c r="EE48" s="100"/>
      <c r="EF48" s="100"/>
      <c r="EG48" s="100"/>
      <c r="EH48" s="100"/>
    </row>
    <row r="49" spans="2:138" x14ac:dyDescent="0.25">
      <c r="B49" s="1004"/>
      <c r="Z49" s="1004"/>
      <c r="AA49" s="1005"/>
      <c r="AB49" s="1005"/>
      <c r="AC49" s="1004"/>
      <c r="AE49" s="1005"/>
      <c r="AG49" s="1005"/>
      <c r="AI49" s="1079"/>
      <c r="AJ49" s="1066"/>
      <c r="AK49" s="1005"/>
      <c r="AM49" s="1005"/>
      <c r="AO49" s="1005"/>
      <c r="AS49" s="1005"/>
      <c r="AU49" s="1213"/>
      <c r="AV49" s="1213"/>
      <c r="AW49" s="1088"/>
      <c r="AX49" s="1088"/>
      <c r="AY49" s="1088"/>
      <c r="AZ49" s="1088"/>
      <c r="BA49" s="1088"/>
      <c r="BB49" s="1088"/>
      <c r="BC49" s="1088"/>
      <c r="BD49" s="1088"/>
      <c r="BE49" s="1088"/>
      <c r="BF49" s="1088"/>
      <c r="BG49" s="1088"/>
      <c r="BH49" s="1088"/>
      <c r="BI49" s="1088"/>
      <c r="BJ49" s="1088"/>
      <c r="BK49" s="1088"/>
      <c r="BL49" s="1088"/>
      <c r="BM49" s="1088"/>
      <c r="BN49" s="1088"/>
      <c r="BO49" s="1088"/>
      <c r="BP49" s="1088"/>
      <c r="BQ49" s="1088"/>
      <c r="BR49" s="1088"/>
      <c r="BS49" s="1088"/>
      <c r="CQ49" s="100"/>
      <c r="CR49" s="100"/>
      <c r="CS49" s="100"/>
      <c r="CT49" s="100"/>
      <c r="CU49" s="100"/>
      <c r="CV49" s="100"/>
      <c r="CW49" s="100"/>
      <c r="CX49" s="100"/>
      <c r="CY49" s="100"/>
      <c r="CZ49" s="100"/>
      <c r="DA49" s="100"/>
      <c r="DB49" s="100"/>
      <c r="DC49" s="100"/>
      <c r="DD49" s="100"/>
      <c r="DE49" s="100"/>
      <c r="DF49" s="100"/>
      <c r="DG49" s="100"/>
      <c r="DH49" s="100"/>
      <c r="DI49" s="100"/>
      <c r="DJ49" s="100"/>
      <c r="DK49" s="100"/>
      <c r="DL49" s="100"/>
      <c r="DM49" s="100"/>
      <c r="DN49" s="100"/>
      <c r="DO49" s="100"/>
      <c r="DP49" s="100"/>
      <c r="DQ49" s="100"/>
      <c r="DR49" s="100"/>
      <c r="DS49" s="100"/>
      <c r="DT49" s="100"/>
      <c r="DU49" s="100"/>
      <c r="DV49" s="100"/>
      <c r="DW49" s="100"/>
      <c r="DX49" s="100"/>
      <c r="DY49" s="100"/>
      <c r="DZ49" s="100"/>
      <c r="EA49" s="100"/>
      <c r="EB49" s="100"/>
      <c r="EC49" s="100"/>
      <c r="ED49" s="100"/>
      <c r="EE49" s="100"/>
      <c r="EF49" s="100"/>
      <c r="EG49" s="100"/>
      <c r="EH49" s="100"/>
    </row>
    <row r="50" spans="2:138" s="999" customFormat="1" x14ac:dyDescent="0.25">
      <c r="B50" s="1003"/>
      <c r="Z50" s="1003"/>
      <c r="AC50" s="1003"/>
      <c r="AJ50" s="1066"/>
      <c r="AU50" s="1213"/>
      <c r="AV50" s="1213"/>
      <c r="AW50" s="1088"/>
      <c r="AX50" s="1088"/>
      <c r="AY50" s="1088"/>
      <c r="AZ50" s="1088"/>
      <c r="BA50" s="1088"/>
      <c r="BB50" s="1088"/>
      <c r="BC50" s="1088"/>
      <c r="BD50" s="1088"/>
      <c r="BE50" s="1088"/>
      <c r="BF50" s="1088"/>
      <c r="BG50" s="1088"/>
      <c r="BH50" s="1088"/>
      <c r="BI50" s="1088"/>
      <c r="BJ50" s="1088"/>
      <c r="BK50" s="1088"/>
      <c r="BL50" s="1088"/>
      <c r="BM50" s="1088"/>
      <c r="BN50" s="1088"/>
      <c r="BO50" s="1088"/>
      <c r="BP50" s="1088"/>
      <c r="BQ50" s="1088"/>
      <c r="BR50" s="1088"/>
      <c r="BS50" s="1088"/>
      <c r="CQ50" s="1006"/>
      <c r="CR50" s="1006"/>
      <c r="CS50" s="1006"/>
      <c r="CT50" s="1006"/>
      <c r="CU50" s="1006"/>
      <c r="CV50" s="1006"/>
      <c r="CW50" s="1006"/>
      <c r="CX50" s="1006"/>
      <c r="CY50" s="1006"/>
      <c r="CZ50" s="1006"/>
      <c r="DA50" s="1006"/>
      <c r="DB50" s="1006"/>
      <c r="DC50" s="1006"/>
      <c r="DD50" s="1006"/>
      <c r="DE50" s="1006"/>
      <c r="DF50" s="1006"/>
      <c r="DG50" s="1006"/>
      <c r="DH50" s="1006"/>
      <c r="DI50" s="1006"/>
      <c r="DJ50" s="1006"/>
      <c r="DK50" s="1006"/>
      <c r="DL50" s="1006"/>
      <c r="DM50" s="1006"/>
      <c r="DN50" s="1006"/>
      <c r="DO50" s="1006"/>
      <c r="DP50" s="1006"/>
      <c r="DQ50" s="1006"/>
      <c r="DR50" s="1006"/>
      <c r="DS50" s="1006"/>
      <c r="DT50" s="1006"/>
      <c r="DU50" s="1006"/>
      <c r="DV50" s="1006"/>
      <c r="DW50" s="1006"/>
      <c r="DX50" s="1006"/>
      <c r="DY50" s="1006"/>
      <c r="DZ50" s="1006"/>
      <c r="EA50" s="1006"/>
      <c r="EB50" s="1006"/>
      <c r="EC50" s="1006"/>
      <c r="ED50" s="1006"/>
      <c r="EE50" s="1006"/>
      <c r="EF50" s="1006"/>
      <c r="EG50" s="1006"/>
      <c r="EH50" s="1006"/>
    </row>
    <row r="51" spans="2:138" x14ac:dyDescent="0.25">
      <c r="B51" s="52" t="s">
        <v>1141</v>
      </c>
      <c r="Z51" s="1003"/>
      <c r="AA51" s="999"/>
      <c r="AB51" s="999"/>
      <c r="AC51" s="1003"/>
      <c r="AJ51" s="1066"/>
      <c r="AU51" s="1213"/>
      <c r="AV51" s="1213"/>
      <c r="AW51" s="1088"/>
      <c r="AX51" s="1088"/>
      <c r="AY51" s="1088"/>
      <c r="AZ51" s="1088"/>
      <c r="BA51" s="1088"/>
      <c r="BB51" s="1088"/>
      <c r="BC51" s="1088"/>
      <c r="BD51" s="1088"/>
      <c r="BE51" s="1088"/>
      <c r="BF51" s="1088"/>
      <c r="BG51" s="1088"/>
      <c r="BH51" s="1088"/>
      <c r="BI51" s="1088"/>
      <c r="BJ51" s="1088"/>
      <c r="BK51" s="1088"/>
      <c r="BL51" s="1088"/>
      <c r="BM51" s="1088"/>
      <c r="BN51" s="1088"/>
      <c r="BO51" s="1088"/>
      <c r="BP51" s="1088"/>
      <c r="BQ51" s="1088"/>
      <c r="BR51" s="1088"/>
      <c r="BS51" s="1088"/>
      <c r="CQ51" s="100"/>
      <c r="CR51" s="100"/>
      <c r="CS51" s="100"/>
      <c r="CT51" s="100"/>
      <c r="CU51" s="100"/>
      <c r="CV51" s="100"/>
      <c r="CW51" s="100"/>
      <c r="CX51" s="100"/>
      <c r="CY51" s="100"/>
      <c r="CZ51" s="100"/>
      <c r="DA51" s="100"/>
      <c r="DB51" s="100"/>
      <c r="DC51" s="100"/>
      <c r="DD51" s="100"/>
      <c r="DE51" s="100"/>
      <c r="DF51" s="100"/>
      <c r="DG51" s="100"/>
      <c r="DH51" s="100"/>
      <c r="DI51" s="100"/>
      <c r="DJ51" s="100"/>
      <c r="DK51" s="100"/>
      <c r="DL51" s="100"/>
      <c r="DM51" s="100"/>
      <c r="DN51" s="100"/>
      <c r="DO51" s="100"/>
      <c r="DP51" s="100"/>
      <c r="DQ51" s="100"/>
      <c r="DR51" s="100"/>
      <c r="DS51" s="100"/>
      <c r="DT51" s="100"/>
      <c r="DU51" s="100"/>
      <c r="DV51" s="100"/>
      <c r="DW51" s="100"/>
      <c r="DX51" s="100"/>
      <c r="DY51" s="100"/>
      <c r="DZ51" s="100"/>
      <c r="EA51" s="100"/>
      <c r="EB51" s="100"/>
      <c r="EC51" s="100"/>
      <c r="ED51" s="100"/>
      <c r="EE51" s="100"/>
      <c r="EF51" s="100"/>
      <c r="EG51" s="100"/>
      <c r="EH51" s="100"/>
    </row>
    <row r="52" spans="2:138" x14ac:dyDescent="0.25">
      <c r="B52" s="52" t="s">
        <v>190</v>
      </c>
      <c r="AJ52" s="1066"/>
      <c r="AU52" s="1213"/>
      <c r="AV52" s="1213"/>
      <c r="AW52" s="1088"/>
      <c r="AX52" s="1088"/>
      <c r="AY52" s="1088"/>
      <c r="AZ52" s="1088"/>
      <c r="BA52" s="1088"/>
      <c r="BB52" s="1088"/>
      <c r="BC52" s="1088"/>
      <c r="BD52" s="1088"/>
      <c r="BE52" s="1088"/>
      <c r="BF52" s="1088"/>
      <c r="BG52" s="1088"/>
      <c r="BH52" s="1088"/>
      <c r="BI52" s="1088"/>
      <c r="BJ52" s="1088"/>
      <c r="BK52" s="1088"/>
      <c r="BL52" s="1088"/>
      <c r="BM52" s="1088"/>
      <c r="BN52" s="1088"/>
      <c r="BO52" s="1088"/>
      <c r="BP52" s="1088"/>
      <c r="BQ52" s="1088"/>
      <c r="BR52" s="1088"/>
      <c r="BS52" s="1088"/>
      <c r="CQ52" s="100"/>
      <c r="CR52" s="100"/>
      <c r="CS52" s="100"/>
      <c r="CT52" s="100"/>
      <c r="CU52" s="100"/>
      <c r="CV52" s="100"/>
      <c r="CW52" s="100"/>
      <c r="CX52" s="100"/>
      <c r="CY52" s="100"/>
      <c r="CZ52" s="100"/>
      <c r="DA52" s="100"/>
      <c r="DB52" s="100"/>
      <c r="DC52" s="100"/>
      <c r="DD52" s="100"/>
      <c r="DE52" s="100"/>
      <c r="DF52" s="100"/>
      <c r="DG52" s="100"/>
      <c r="DH52" s="100"/>
      <c r="DI52" s="100"/>
      <c r="DJ52" s="100"/>
      <c r="DK52" s="100"/>
      <c r="DL52" s="100"/>
      <c r="DM52" s="100"/>
      <c r="DN52" s="100"/>
      <c r="DO52" s="100"/>
      <c r="DP52" s="100"/>
      <c r="DQ52" s="100"/>
      <c r="DR52" s="100"/>
      <c r="DS52" s="100"/>
      <c r="DT52" s="100"/>
      <c r="DU52" s="100"/>
      <c r="DV52" s="100"/>
      <c r="DW52" s="100"/>
      <c r="DX52" s="100"/>
      <c r="DY52" s="100"/>
      <c r="DZ52" s="100"/>
      <c r="EA52" s="100"/>
      <c r="EB52" s="100"/>
      <c r="EC52" s="100"/>
      <c r="ED52" s="100"/>
      <c r="EE52" s="100"/>
      <c r="EF52" s="100"/>
      <c r="EG52" s="100"/>
      <c r="EH52" s="100"/>
    </row>
    <row r="53" spans="2:138" x14ac:dyDescent="0.25">
      <c r="B53" s="52" t="s">
        <v>191</v>
      </c>
      <c r="AJ53" s="1066"/>
      <c r="CQ53" s="100"/>
      <c r="CR53" s="100"/>
      <c r="CS53" s="100"/>
      <c r="CT53" s="100"/>
      <c r="CU53" s="100"/>
      <c r="CV53" s="100"/>
      <c r="CW53" s="100"/>
      <c r="CX53" s="100"/>
      <c r="CY53" s="100"/>
      <c r="CZ53" s="100"/>
      <c r="DA53" s="100"/>
      <c r="DB53" s="100"/>
      <c r="DC53" s="100"/>
      <c r="DD53" s="100"/>
      <c r="DE53" s="100"/>
      <c r="DF53" s="100"/>
      <c r="DG53" s="100"/>
      <c r="DH53" s="100"/>
      <c r="DI53" s="100"/>
      <c r="DJ53" s="100"/>
      <c r="DK53" s="100"/>
      <c r="DL53" s="100"/>
      <c r="DM53" s="100"/>
      <c r="DN53" s="100"/>
      <c r="DO53" s="100"/>
      <c r="DP53" s="100"/>
      <c r="DQ53" s="100"/>
      <c r="DR53" s="100"/>
      <c r="DS53" s="100"/>
      <c r="DT53" s="100"/>
      <c r="DU53" s="100"/>
      <c r="DV53" s="100"/>
      <c r="DW53" s="100"/>
      <c r="DX53" s="100"/>
      <c r="DY53" s="100"/>
      <c r="DZ53" s="100"/>
      <c r="EA53" s="100"/>
      <c r="EB53" s="100"/>
      <c r="EC53" s="100"/>
      <c r="ED53" s="100"/>
      <c r="EE53" s="100"/>
      <c r="EF53" s="100"/>
      <c r="EG53" s="100"/>
      <c r="EH53" s="100"/>
    </row>
    <row r="54" spans="2:138" x14ac:dyDescent="0.25">
      <c r="B54" s="52" t="s">
        <v>192</v>
      </c>
      <c r="AJ54" s="1066"/>
      <c r="CQ54" s="100"/>
      <c r="CR54" s="100"/>
      <c r="CS54" s="100"/>
      <c r="CT54" s="100"/>
      <c r="CU54" s="100"/>
      <c r="CV54" s="100"/>
      <c r="CW54" s="100"/>
      <c r="CX54" s="100"/>
      <c r="CY54" s="100"/>
      <c r="CZ54" s="100"/>
      <c r="DA54" s="100"/>
      <c r="DB54" s="100"/>
      <c r="DC54" s="100"/>
      <c r="DD54" s="100"/>
      <c r="DE54" s="100"/>
      <c r="DF54" s="100"/>
      <c r="DG54" s="100"/>
      <c r="DH54" s="100"/>
      <c r="DI54" s="100"/>
      <c r="DJ54" s="100"/>
      <c r="DK54" s="100"/>
      <c r="DL54" s="100"/>
      <c r="DM54" s="100"/>
      <c r="DN54" s="100"/>
      <c r="DO54" s="100"/>
      <c r="DP54" s="100"/>
      <c r="DQ54" s="100"/>
      <c r="DR54" s="100"/>
      <c r="DS54" s="100"/>
      <c r="DT54" s="100"/>
      <c r="DU54" s="100"/>
      <c r="DV54" s="100"/>
      <c r="DW54" s="100"/>
      <c r="DX54" s="100"/>
      <c r="DY54" s="100"/>
      <c r="DZ54" s="100"/>
      <c r="EA54" s="100"/>
      <c r="EB54" s="100"/>
      <c r="EC54" s="100"/>
      <c r="ED54" s="100"/>
      <c r="EE54" s="100"/>
      <c r="EF54" s="100"/>
      <c r="EG54" s="100"/>
      <c r="EH54" s="100"/>
    </row>
    <row r="55" spans="2:138" x14ac:dyDescent="0.25">
      <c r="B55" s="52" t="s">
        <v>193</v>
      </c>
      <c r="AJ55" s="1066"/>
      <c r="CQ55" s="100"/>
      <c r="CR55" s="100"/>
      <c r="CS55" s="100"/>
      <c r="CT55" s="100"/>
      <c r="CU55" s="100"/>
      <c r="CV55" s="100"/>
      <c r="CW55" s="100"/>
      <c r="CX55" s="100"/>
      <c r="CY55" s="100"/>
      <c r="CZ55" s="100"/>
      <c r="DA55" s="100"/>
      <c r="DB55" s="100"/>
      <c r="DC55" s="100"/>
      <c r="DD55" s="100"/>
      <c r="DE55" s="100"/>
      <c r="DF55" s="100"/>
      <c r="DG55" s="100"/>
      <c r="DH55" s="100"/>
      <c r="DI55" s="100"/>
      <c r="DJ55" s="100"/>
      <c r="DK55" s="100"/>
      <c r="DL55" s="100"/>
      <c r="DM55" s="100"/>
      <c r="DN55" s="100"/>
      <c r="DO55" s="100"/>
      <c r="DP55" s="100"/>
      <c r="DQ55" s="100"/>
      <c r="DR55" s="100"/>
      <c r="DS55" s="100"/>
      <c r="DT55" s="100"/>
      <c r="DU55" s="100"/>
      <c r="DV55" s="100"/>
      <c r="DW55" s="100"/>
      <c r="DX55" s="100"/>
      <c r="DY55" s="100"/>
      <c r="DZ55" s="100"/>
      <c r="EA55" s="100"/>
      <c r="EB55" s="100"/>
      <c r="EC55" s="100"/>
      <c r="ED55" s="100"/>
      <c r="EE55" s="100"/>
      <c r="EF55" s="100"/>
      <c r="EG55" s="100"/>
      <c r="EH55" s="100"/>
    </row>
    <row r="56" spans="2:138" x14ac:dyDescent="0.25">
      <c r="B56" s="52" t="s">
        <v>194</v>
      </c>
      <c r="AJ56" s="1066"/>
      <c r="CQ56" s="100"/>
      <c r="CR56" s="100"/>
      <c r="CS56" s="100"/>
      <c r="CT56" s="100"/>
      <c r="CU56" s="100"/>
      <c r="CV56" s="100"/>
      <c r="CW56" s="100"/>
      <c r="CX56" s="100"/>
      <c r="CY56" s="100"/>
      <c r="CZ56" s="100"/>
      <c r="DA56" s="100"/>
      <c r="DB56" s="100"/>
      <c r="DC56" s="100"/>
      <c r="DD56" s="100"/>
      <c r="DE56" s="100"/>
      <c r="DF56" s="100"/>
      <c r="DG56" s="100"/>
      <c r="DH56" s="100"/>
      <c r="DI56" s="100"/>
      <c r="DJ56" s="100"/>
      <c r="DK56" s="100"/>
      <c r="DL56" s="100"/>
      <c r="DM56" s="100"/>
      <c r="DN56" s="100"/>
      <c r="DO56" s="100"/>
      <c r="DP56" s="100"/>
      <c r="DQ56" s="100"/>
      <c r="DR56" s="100"/>
      <c r="DS56" s="100"/>
      <c r="DT56" s="100"/>
      <c r="DU56" s="100"/>
      <c r="DV56" s="100"/>
      <c r="DW56" s="100"/>
      <c r="DX56" s="100"/>
      <c r="DY56" s="100"/>
      <c r="DZ56" s="100"/>
      <c r="EA56" s="100"/>
      <c r="EB56" s="100"/>
      <c r="EC56" s="100"/>
      <c r="ED56" s="100"/>
      <c r="EE56" s="100"/>
      <c r="EF56" s="100"/>
      <c r="EG56" s="100"/>
      <c r="EH56" s="100"/>
    </row>
    <row r="57" spans="2:138" x14ac:dyDescent="0.25">
      <c r="B57" s="52" t="s">
        <v>195</v>
      </c>
      <c r="AJ57" s="1066"/>
      <c r="CQ57" s="100"/>
      <c r="CR57" s="100"/>
      <c r="CS57" s="100"/>
      <c r="CT57" s="100"/>
      <c r="CU57" s="100"/>
      <c r="CV57" s="100"/>
      <c r="CW57" s="100"/>
      <c r="CX57" s="100"/>
      <c r="CY57" s="100"/>
      <c r="CZ57" s="100"/>
      <c r="DA57" s="100"/>
      <c r="DB57" s="100"/>
      <c r="DC57" s="100"/>
      <c r="DD57" s="100"/>
      <c r="DE57" s="100"/>
      <c r="DF57" s="100"/>
      <c r="DG57" s="100"/>
      <c r="DH57" s="100"/>
      <c r="DI57" s="100"/>
      <c r="DJ57" s="100"/>
      <c r="DK57" s="100"/>
      <c r="DL57" s="100"/>
      <c r="DM57" s="100"/>
      <c r="DN57" s="100"/>
      <c r="DO57" s="100"/>
      <c r="DP57" s="100"/>
      <c r="DQ57" s="100"/>
      <c r="DR57" s="100"/>
      <c r="DS57" s="100"/>
      <c r="DT57" s="100"/>
      <c r="DU57" s="100"/>
      <c r="DV57" s="100"/>
      <c r="DW57" s="100"/>
      <c r="DX57" s="100"/>
      <c r="DY57" s="100"/>
      <c r="DZ57" s="100"/>
      <c r="EA57" s="100"/>
      <c r="EB57" s="100"/>
      <c r="EC57" s="100"/>
      <c r="ED57" s="100"/>
      <c r="EE57" s="100"/>
      <c r="EF57" s="100"/>
      <c r="EG57" s="100"/>
      <c r="EH57" s="100"/>
    </row>
    <row r="58" spans="2:138" x14ac:dyDescent="0.25">
      <c r="B58" s="52" t="s">
        <v>196</v>
      </c>
      <c r="AJ58" s="1066"/>
      <c r="CQ58" s="100"/>
      <c r="CR58" s="100"/>
      <c r="CS58" s="100"/>
      <c r="CT58" s="100"/>
      <c r="CU58" s="100"/>
      <c r="CV58" s="100"/>
      <c r="CW58" s="100"/>
      <c r="CX58" s="100"/>
      <c r="CY58" s="100"/>
      <c r="CZ58" s="100"/>
      <c r="DA58" s="100"/>
      <c r="DB58" s="100"/>
      <c r="DC58" s="100"/>
      <c r="DD58" s="100"/>
      <c r="DE58" s="100"/>
      <c r="DF58" s="100"/>
      <c r="DG58" s="100"/>
      <c r="DH58" s="100"/>
      <c r="DI58" s="100"/>
      <c r="DJ58" s="100"/>
      <c r="DK58" s="100"/>
      <c r="DL58" s="100"/>
      <c r="DM58" s="100"/>
      <c r="DN58" s="100"/>
      <c r="DO58" s="100"/>
      <c r="DP58" s="100"/>
      <c r="DQ58" s="100"/>
      <c r="DR58" s="100"/>
      <c r="DS58" s="100"/>
      <c r="DT58" s="100"/>
      <c r="DU58" s="100"/>
      <c r="DV58" s="100"/>
      <c r="DW58" s="100"/>
      <c r="DX58" s="100"/>
      <c r="DY58" s="100"/>
      <c r="DZ58" s="100"/>
      <c r="EA58" s="100"/>
      <c r="EB58" s="100"/>
      <c r="EC58" s="100"/>
      <c r="ED58" s="100"/>
      <c r="EE58" s="100"/>
      <c r="EF58" s="100"/>
      <c r="EG58" s="100"/>
      <c r="EH58" s="100"/>
    </row>
    <row r="59" spans="2:138" x14ac:dyDescent="0.25">
      <c r="B59" s="52" t="s">
        <v>197</v>
      </c>
      <c r="AJ59" s="1066"/>
      <c r="CQ59" s="100"/>
      <c r="CR59" s="100"/>
      <c r="CS59" s="100"/>
      <c r="CT59" s="100"/>
      <c r="CU59" s="100"/>
      <c r="CV59" s="100"/>
      <c r="CW59" s="100"/>
      <c r="CX59" s="100"/>
      <c r="CY59" s="100"/>
      <c r="CZ59" s="100"/>
      <c r="DA59" s="100"/>
      <c r="DB59" s="100"/>
      <c r="DC59" s="100"/>
      <c r="DD59" s="100"/>
      <c r="DE59" s="100"/>
      <c r="DF59" s="100"/>
      <c r="DG59" s="100"/>
      <c r="DH59" s="100"/>
      <c r="DI59" s="100"/>
      <c r="DJ59" s="100"/>
      <c r="DK59" s="100"/>
      <c r="DL59" s="100"/>
      <c r="DM59" s="100"/>
      <c r="DN59" s="100"/>
      <c r="DO59" s="100"/>
      <c r="DP59" s="100"/>
      <c r="DQ59" s="100"/>
      <c r="DR59" s="100"/>
      <c r="DS59" s="100"/>
      <c r="DT59" s="100"/>
      <c r="DU59" s="100"/>
      <c r="DV59" s="100"/>
      <c r="DW59" s="100"/>
      <c r="DX59" s="100"/>
      <c r="DY59" s="100"/>
      <c r="DZ59" s="100"/>
      <c r="EA59" s="100"/>
      <c r="EB59" s="100"/>
      <c r="EC59" s="100"/>
      <c r="ED59" s="100"/>
      <c r="EE59" s="100"/>
      <c r="EF59" s="100"/>
      <c r="EG59" s="100"/>
      <c r="EH59" s="100"/>
    </row>
    <row r="60" spans="2:138" x14ac:dyDescent="0.25">
      <c r="B60" s="52" t="s">
        <v>198</v>
      </c>
      <c r="AJ60" s="1066"/>
      <c r="CQ60" s="100"/>
      <c r="CR60" s="100"/>
      <c r="CS60" s="100"/>
      <c r="CT60" s="100"/>
      <c r="CU60" s="100"/>
      <c r="CV60" s="100"/>
      <c r="CW60" s="100"/>
      <c r="CX60" s="100"/>
      <c r="CY60" s="100"/>
      <c r="CZ60" s="100"/>
      <c r="DA60" s="100"/>
      <c r="DB60" s="100"/>
      <c r="DC60" s="100"/>
      <c r="DD60" s="100"/>
      <c r="DE60" s="100"/>
      <c r="DF60" s="100"/>
      <c r="DG60" s="100"/>
      <c r="DH60" s="100"/>
      <c r="DI60" s="100"/>
      <c r="DJ60" s="100"/>
      <c r="DK60" s="100"/>
      <c r="DL60" s="100"/>
      <c r="DM60" s="100"/>
      <c r="DN60" s="100"/>
      <c r="DO60" s="100"/>
      <c r="DP60" s="100"/>
      <c r="DQ60" s="100"/>
      <c r="DR60" s="100"/>
      <c r="DS60" s="100"/>
      <c r="DT60" s="100"/>
      <c r="DU60" s="100"/>
      <c r="DV60" s="100"/>
      <c r="DW60" s="100"/>
      <c r="DX60" s="100"/>
      <c r="DY60" s="100"/>
      <c r="DZ60" s="100"/>
      <c r="EA60" s="100"/>
      <c r="EB60" s="100"/>
      <c r="EC60" s="100"/>
      <c r="ED60" s="100"/>
      <c r="EE60" s="100"/>
      <c r="EF60" s="100"/>
      <c r="EG60" s="100"/>
      <c r="EH60" s="100"/>
    </row>
    <row r="61" spans="2:138" x14ac:dyDescent="0.25">
      <c r="B61" s="52" t="s">
        <v>199</v>
      </c>
      <c r="AJ61" s="1066"/>
      <c r="CQ61" s="100"/>
      <c r="CR61" s="100"/>
      <c r="CS61" s="100"/>
      <c r="CT61" s="100"/>
      <c r="CU61" s="100"/>
      <c r="CV61" s="100"/>
      <c r="CW61" s="100"/>
      <c r="CX61" s="100"/>
      <c r="CY61" s="100"/>
      <c r="CZ61" s="100"/>
      <c r="DA61" s="100"/>
      <c r="DB61" s="100"/>
      <c r="DC61" s="100"/>
      <c r="DD61" s="100"/>
      <c r="DE61" s="100"/>
      <c r="DF61" s="100"/>
      <c r="DG61" s="100"/>
      <c r="DH61" s="100"/>
      <c r="DI61" s="100"/>
      <c r="DJ61" s="100"/>
      <c r="DK61" s="100"/>
      <c r="DL61" s="100"/>
      <c r="DM61" s="100"/>
      <c r="DN61" s="100"/>
      <c r="DO61" s="100"/>
      <c r="DP61" s="100"/>
      <c r="DQ61" s="100"/>
      <c r="DR61" s="100"/>
      <c r="DS61" s="100"/>
      <c r="DT61" s="100"/>
      <c r="DU61" s="100"/>
      <c r="DV61" s="100"/>
      <c r="DW61" s="100"/>
      <c r="DX61" s="100"/>
      <c r="DY61" s="100"/>
      <c r="DZ61" s="100"/>
      <c r="EA61" s="100"/>
      <c r="EB61" s="100"/>
      <c r="EC61" s="100"/>
      <c r="ED61" s="100"/>
      <c r="EE61" s="100"/>
      <c r="EF61" s="100"/>
      <c r="EG61" s="100"/>
      <c r="EH61" s="100"/>
    </row>
    <row r="62" spans="2:138" x14ac:dyDescent="0.25">
      <c r="B62" s="52" t="s">
        <v>200</v>
      </c>
      <c r="AE62" s="52">
        <v>7</v>
      </c>
      <c r="AJ62" s="1066"/>
      <c r="CQ62" s="100"/>
      <c r="CR62" s="100"/>
      <c r="CS62" s="100"/>
      <c r="CT62" s="100"/>
      <c r="CU62" s="100"/>
      <c r="CV62" s="100"/>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row>
    <row r="63" spans="2:138" x14ac:dyDescent="0.25">
      <c r="B63" s="52" t="s">
        <v>201</v>
      </c>
      <c r="AE63" s="52">
        <v>4</v>
      </c>
      <c r="AJ63" s="1066"/>
      <c r="CQ63" s="100"/>
      <c r="CR63" s="100"/>
      <c r="CS63" s="100"/>
      <c r="CT63" s="100"/>
      <c r="CU63" s="100"/>
      <c r="CV63" s="100"/>
      <c r="CW63" s="100"/>
      <c r="CX63" s="100"/>
      <c r="CY63" s="100"/>
      <c r="CZ63" s="100"/>
      <c r="DA63" s="100"/>
      <c r="DB63" s="100"/>
      <c r="DC63" s="100"/>
      <c r="DD63" s="100"/>
      <c r="DE63" s="100"/>
      <c r="DF63" s="100"/>
      <c r="DG63" s="100"/>
      <c r="DH63" s="100"/>
      <c r="DI63" s="100"/>
      <c r="DJ63" s="100"/>
      <c r="DK63" s="100"/>
      <c r="DL63" s="100"/>
      <c r="DM63" s="100"/>
      <c r="DN63" s="100"/>
      <c r="DO63" s="100"/>
      <c r="DP63" s="100"/>
      <c r="DQ63" s="100"/>
      <c r="DR63" s="100"/>
      <c r="DS63" s="100"/>
      <c r="DT63" s="100"/>
      <c r="DU63" s="100"/>
      <c r="DV63" s="100"/>
      <c r="DW63" s="100"/>
      <c r="DX63" s="100"/>
      <c r="DY63" s="100"/>
      <c r="DZ63" s="100"/>
      <c r="EA63" s="100"/>
      <c r="EB63" s="100"/>
      <c r="EC63" s="100"/>
      <c r="ED63" s="100"/>
      <c r="EE63" s="100"/>
      <c r="EF63" s="100"/>
      <c r="EG63" s="100"/>
      <c r="EH63" s="100"/>
    </row>
    <row r="64" spans="2:138" x14ac:dyDescent="0.25">
      <c r="B64" s="52" t="s">
        <v>202</v>
      </c>
      <c r="AE64" s="52">
        <v>23</v>
      </c>
      <c r="AJ64" s="1066"/>
      <c r="CQ64" s="100"/>
      <c r="CR64" s="100"/>
      <c r="CS64" s="100"/>
      <c r="CT64" s="100"/>
      <c r="CU64" s="100"/>
      <c r="CV64" s="100"/>
      <c r="CW64" s="100"/>
      <c r="CX64" s="100"/>
      <c r="CY64" s="100"/>
      <c r="CZ64" s="100"/>
      <c r="DA64" s="100"/>
      <c r="DB64" s="100"/>
      <c r="DC64" s="100"/>
      <c r="DD64" s="100"/>
      <c r="DE64" s="100"/>
      <c r="DF64" s="100"/>
      <c r="DG64" s="100"/>
      <c r="DH64" s="100"/>
      <c r="DI64" s="100"/>
      <c r="DJ64" s="100"/>
      <c r="DK64" s="100"/>
      <c r="DL64" s="100"/>
      <c r="DM64" s="100"/>
      <c r="DN64" s="100"/>
      <c r="DO64" s="100"/>
      <c r="DP64" s="100"/>
      <c r="DQ64" s="100"/>
      <c r="DR64" s="100"/>
      <c r="DS64" s="100"/>
      <c r="DT64" s="100"/>
      <c r="DU64" s="100"/>
      <c r="DV64" s="100"/>
      <c r="DW64" s="100"/>
      <c r="DX64" s="100"/>
      <c r="DY64" s="100"/>
      <c r="DZ64" s="100"/>
      <c r="EA64" s="100"/>
      <c r="EB64" s="100"/>
      <c r="EC64" s="100"/>
      <c r="ED64" s="100"/>
      <c r="EE64" s="100"/>
      <c r="EF64" s="100"/>
      <c r="EG64" s="100"/>
      <c r="EH64" s="100"/>
    </row>
    <row r="65" spans="2:138" x14ac:dyDescent="0.25">
      <c r="B65" s="52" t="s">
        <v>203</v>
      </c>
      <c r="AE65" s="52">
        <v>11</v>
      </c>
      <c r="AJ65" s="1066"/>
      <c r="CQ65" s="100"/>
      <c r="CR65" s="100"/>
      <c r="CS65" s="100"/>
      <c r="CT65" s="100"/>
      <c r="CU65" s="100"/>
      <c r="CV65" s="100"/>
      <c r="CW65" s="100"/>
      <c r="CX65" s="100"/>
      <c r="CY65" s="100"/>
      <c r="CZ65" s="100"/>
      <c r="DA65" s="100"/>
      <c r="DB65" s="100"/>
      <c r="DC65" s="100"/>
      <c r="DD65" s="100"/>
      <c r="DE65" s="100"/>
      <c r="DF65" s="100"/>
      <c r="DG65" s="100"/>
      <c r="DH65" s="100"/>
      <c r="DI65" s="100"/>
      <c r="DJ65" s="100"/>
      <c r="DK65" s="100"/>
      <c r="DL65" s="100"/>
      <c r="DM65" s="100"/>
      <c r="DN65" s="100"/>
      <c r="DO65" s="100"/>
      <c r="DP65" s="100"/>
      <c r="DQ65" s="100"/>
      <c r="DR65" s="100"/>
      <c r="DS65" s="100"/>
      <c r="DT65" s="100"/>
      <c r="DU65" s="100"/>
      <c r="DV65" s="100"/>
      <c r="DW65" s="100"/>
      <c r="DX65" s="100"/>
      <c r="DY65" s="100"/>
      <c r="DZ65" s="100"/>
      <c r="EA65" s="100"/>
      <c r="EB65" s="100"/>
      <c r="EC65" s="100"/>
      <c r="ED65" s="100"/>
      <c r="EE65" s="100"/>
      <c r="EF65" s="100"/>
      <c r="EG65" s="100"/>
      <c r="EH65" s="100"/>
    </row>
    <row r="66" spans="2:138" x14ac:dyDescent="0.25">
      <c r="B66" s="52" t="s">
        <v>204</v>
      </c>
      <c r="AE66" s="52">
        <v>29</v>
      </c>
      <c r="AJ66" s="1066"/>
      <c r="CQ66" s="100"/>
      <c r="CR66" s="100"/>
      <c r="CS66" s="100"/>
      <c r="CT66" s="100"/>
      <c r="CU66" s="100"/>
      <c r="CV66" s="100"/>
      <c r="CW66" s="100"/>
      <c r="CX66" s="100"/>
      <c r="CY66" s="100"/>
      <c r="CZ66" s="100"/>
      <c r="DA66" s="100"/>
      <c r="DB66" s="100"/>
      <c r="DC66" s="100"/>
      <c r="DD66" s="100"/>
      <c r="DE66" s="100"/>
      <c r="DF66" s="100"/>
      <c r="DG66" s="100"/>
      <c r="DH66" s="100"/>
      <c r="DI66" s="100"/>
      <c r="DJ66" s="100"/>
      <c r="DK66" s="100"/>
      <c r="DL66" s="100"/>
      <c r="DM66" s="100"/>
      <c r="DN66" s="100"/>
      <c r="DO66" s="100"/>
      <c r="DP66" s="100"/>
      <c r="DQ66" s="100"/>
      <c r="DR66" s="100"/>
      <c r="DS66" s="100"/>
      <c r="DT66" s="100"/>
      <c r="DU66" s="100"/>
      <c r="DV66" s="100"/>
      <c r="DW66" s="100"/>
      <c r="DX66" s="100"/>
      <c r="DY66" s="100"/>
      <c r="DZ66" s="100"/>
      <c r="EA66" s="100"/>
      <c r="EB66" s="100"/>
      <c r="EC66" s="100"/>
      <c r="ED66" s="100"/>
      <c r="EE66" s="100"/>
      <c r="EF66" s="100"/>
      <c r="EG66" s="100"/>
      <c r="EH66" s="100"/>
    </row>
    <row r="67" spans="2:138" x14ac:dyDescent="0.25">
      <c r="B67" s="52" t="s">
        <v>205</v>
      </c>
      <c r="AE67" s="52">
        <v>291</v>
      </c>
      <c r="AJ67" s="1066"/>
      <c r="CQ67" s="100"/>
      <c r="CR67" s="100"/>
      <c r="CS67" s="100"/>
      <c r="CT67" s="100"/>
      <c r="CU67" s="100"/>
      <c r="CV67" s="100"/>
      <c r="CW67" s="100"/>
      <c r="CX67" s="100"/>
      <c r="CY67" s="100"/>
      <c r="CZ67" s="100"/>
      <c r="DA67" s="100"/>
      <c r="DB67" s="100"/>
      <c r="DC67" s="100"/>
      <c r="DD67" s="100"/>
      <c r="DE67" s="100"/>
      <c r="DF67" s="100"/>
      <c r="DG67" s="100"/>
      <c r="DH67" s="100"/>
      <c r="DI67" s="100"/>
      <c r="DJ67" s="100"/>
      <c r="DK67" s="100"/>
      <c r="DL67" s="100"/>
      <c r="DM67" s="100"/>
      <c r="DN67" s="100"/>
      <c r="DO67" s="100"/>
      <c r="DP67" s="100"/>
      <c r="DQ67" s="100"/>
      <c r="DR67" s="100"/>
      <c r="DS67" s="100"/>
      <c r="DT67" s="100"/>
      <c r="DU67" s="100"/>
      <c r="DV67" s="100"/>
      <c r="DW67" s="100"/>
      <c r="DX67" s="100"/>
      <c r="DY67" s="100"/>
      <c r="DZ67" s="100"/>
      <c r="EA67" s="100"/>
      <c r="EB67" s="100"/>
      <c r="EC67" s="100"/>
      <c r="ED67" s="100"/>
      <c r="EE67" s="100"/>
      <c r="EF67" s="100"/>
      <c r="EG67" s="100"/>
      <c r="EH67" s="100"/>
    </row>
    <row r="68" spans="2:138" x14ac:dyDescent="0.25">
      <c r="B68" s="52" t="s">
        <v>206</v>
      </c>
      <c r="AE68" s="52">
        <v>12</v>
      </c>
      <c r="AJ68" s="1066"/>
      <c r="CQ68" s="100"/>
      <c r="CR68" s="100"/>
      <c r="CS68" s="100"/>
      <c r="CT68" s="100"/>
      <c r="CU68" s="100"/>
      <c r="CV68" s="100"/>
      <c r="CW68" s="100"/>
      <c r="CX68" s="100"/>
      <c r="CY68" s="100"/>
      <c r="CZ68" s="100"/>
      <c r="DA68" s="100"/>
      <c r="DB68" s="100"/>
      <c r="DC68" s="100"/>
      <c r="DD68" s="100"/>
      <c r="DE68" s="100"/>
      <c r="DF68" s="100"/>
      <c r="DG68" s="100"/>
      <c r="DH68" s="100"/>
      <c r="DI68" s="100"/>
      <c r="DJ68" s="100"/>
      <c r="DK68" s="100"/>
      <c r="DL68" s="100"/>
      <c r="DM68" s="100"/>
      <c r="DN68" s="100"/>
      <c r="DO68" s="100"/>
      <c r="DP68" s="100"/>
      <c r="DQ68" s="100"/>
      <c r="DR68" s="100"/>
      <c r="DS68" s="100"/>
      <c r="DT68" s="100"/>
      <c r="DU68" s="100"/>
      <c r="DV68" s="100"/>
      <c r="DW68" s="100"/>
      <c r="DX68" s="100"/>
      <c r="DY68" s="100"/>
      <c r="DZ68" s="100"/>
      <c r="EA68" s="100"/>
      <c r="EB68" s="100"/>
      <c r="EC68" s="100"/>
      <c r="ED68" s="100"/>
      <c r="EE68" s="100"/>
      <c r="EF68" s="100"/>
      <c r="EG68" s="100"/>
      <c r="EH68" s="100"/>
    </row>
    <row r="69" spans="2:138" x14ac:dyDescent="0.25">
      <c r="B69" s="52" t="s">
        <v>207</v>
      </c>
      <c r="AJ69" s="1066"/>
      <c r="CQ69" s="100"/>
      <c r="CR69" s="100"/>
      <c r="CS69" s="100"/>
      <c r="CT69" s="100"/>
      <c r="CU69" s="100"/>
      <c r="CV69" s="100"/>
      <c r="CW69" s="100"/>
      <c r="CX69" s="100"/>
      <c r="CY69" s="100"/>
      <c r="CZ69" s="100"/>
      <c r="DA69" s="100"/>
      <c r="DB69" s="100"/>
      <c r="DC69" s="100"/>
      <c r="DD69" s="100"/>
      <c r="DE69" s="100"/>
      <c r="DF69" s="100"/>
      <c r="DG69" s="100"/>
      <c r="DH69" s="100"/>
      <c r="DI69" s="100"/>
      <c r="DJ69" s="100"/>
      <c r="DK69" s="100"/>
      <c r="DL69" s="100"/>
      <c r="DM69" s="100"/>
      <c r="DN69" s="100"/>
      <c r="DO69" s="100"/>
      <c r="DP69" s="100"/>
      <c r="DQ69" s="100"/>
      <c r="DR69" s="100"/>
      <c r="DS69" s="100"/>
      <c r="DT69" s="100"/>
      <c r="DU69" s="100"/>
      <c r="DV69" s="100"/>
      <c r="DW69" s="100"/>
      <c r="DX69" s="100"/>
      <c r="DY69" s="100"/>
      <c r="DZ69" s="100"/>
      <c r="EA69" s="100"/>
      <c r="EB69" s="100"/>
      <c r="EC69" s="100"/>
      <c r="ED69" s="100"/>
      <c r="EE69" s="100"/>
      <c r="EF69" s="100"/>
      <c r="EG69" s="100"/>
      <c r="EH69" s="100"/>
    </row>
    <row r="70" spans="2:138" x14ac:dyDescent="0.25">
      <c r="CQ70" s="100"/>
      <c r="CR70" s="100"/>
      <c r="CS70" s="100"/>
      <c r="CT70" s="100"/>
      <c r="CU70" s="100"/>
      <c r="CV70" s="100"/>
      <c r="CW70" s="100"/>
      <c r="CX70" s="100"/>
      <c r="CY70" s="100"/>
      <c r="CZ70" s="100"/>
      <c r="DA70" s="100"/>
      <c r="DB70" s="100"/>
      <c r="DC70" s="100"/>
      <c r="DD70" s="100"/>
      <c r="DE70" s="100"/>
      <c r="DF70" s="100"/>
      <c r="DG70" s="100"/>
      <c r="DH70" s="100"/>
      <c r="DI70" s="100"/>
      <c r="DJ70" s="100"/>
      <c r="DK70" s="100"/>
      <c r="DL70" s="100"/>
      <c r="DM70" s="100"/>
      <c r="DN70" s="100"/>
      <c r="DO70" s="100"/>
      <c r="DP70" s="100"/>
      <c r="DQ70" s="100"/>
      <c r="DR70" s="100"/>
      <c r="DS70" s="100"/>
      <c r="DT70" s="100"/>
      <c r="DU70" s="100"/>
      <c r="DV70" s="100"/>
      <c r="DW70" s="100"/>
      <c r="DX70" s="100"/>
      <c r="DY70" s="100"/>
      <c r="DZ70" s="100"/>
      <c r="EA70" s="100"/>
      <c r="EB70" s="100"/>
      <c r="EC70" s="100"/>
      <c r="ED70" s="100"/>
      <c r="EE70" s="100"/>
      <c r="EF70" s="100"/>
      <c r="EG70" s="100"/>
      <c r="EH70" s="100"/>
    </row>
    <row r="71" spans="2:138" ht="36" customHeight="1" x14ac:dyDescent="0.25">
      <c r="Z71" s="1053" t="s">
        <v>1157</v>
      </c>
      <c r="AU71" s="1212" t="s">
        <v>1156</v>
      </c>
      <c r="AV71" s="1212"/>
      <c r="AW71" s="1087"/>
      <c r="AX71" s="1087"/>
      <c r="AY71" s="1087"/>
      <c r="AZ71" s="1087"/>
      <c r="BA71" s="1087"/>
      <c r="BB71" s="1087"/>
      <c r="BC71" s="1087"/>
      <c r="BD71" s="1087"/>
      <c r="BE71" s="1087"/>
      <c r="BF71" s="1087"/>
      <c r="BG71" s="1087"/>
      <c r="BH71" s="1087"/>
      <c r="BI71" s="1087"/>
      <c r="BJ71" s="1087"/>
      <c r="BK71" s="1087"/>
      <c r="BL71" s="1087"/>
      <c r="BM71" s="1087"/>
      <c r="BN71" s="1087"/>
      <c r="BO71" s="1087"/>
      <c r="BP71" s="1087"/>
      <c r="BQ71" s="1087"/>
      <c r="BR71" s="1087"/>
      <c r="BS71" s="1087"/>
      <c r="CQ71" s="100"/>
      <c r="CR71" s="100"/>
      <c r="CS71" s="100"/>
      <c r="CT71" s="100"/>
      <c r="CU71" s="100"/>
      <c r="CV71" s="100"/>
      <c r="CW71" s="100"/>
      <c r="CX71" s="100"/>
      <c r="CY71" s="100"/>
      <c r="CZ71" s="100"/>
      <c r="DA71" s="100"/>
      <c r="DB71" s="100"/>
      <c r="DC71" s="100"/>
      <c r="DD71" s="100"/>
      <c r="DE71" s="100"/>
      <c r="DF71" s="100"/>
      <c r="DG71" s="100"/>
      <c r="DH71" s="100"/>
      <c r="DI71" s="100"/>
      <c r="DJ71" s="100"/>
      <c r="DK71" s="100"/>
      <c r="DL71" s="100"/>
      <c r="DM71" s="100"/>
      <c r="DN71" s="100"/>
      <c r="DO71" s="100"/>
      <c r="DP71" s="100"/>
      <c r="DQ71" s="100"/>
      <c r="DR71" s="100"/>
      <c r="DS71" s="100"/>
      <c r="DT71" s="100"/>
      <c r="DU71" s="100"/>
      <c r="DV71" s="100"/>
      <c r="DW71" s="100"/>
      <c r="DX71" s="100"/>
      <c r="DY71" s="100"/>
      <c r="DZ71" s="100"/>
      <c r="EA71" s="100"/>
      <c r="EB71" s="100"/>
      <c r="EC71" s="100"/>
      <c r="ED71" s="100"/>
      <c r="EE71" s="100"/>
      <c r="EF71" s="100"/>
      <c r="EG71" s="100"/>
      <c r="EH71" s="100"/>
    </row>
    <row r="72" spans="2:138" x14ac:dyDescent="0.25">
      <c r="CQ72" s="100"/>
      <c r="CR72" s="100"/>
      <c r="CS72" s="100"/>
      <c r="CT72" s="100"/>
      <c r="CU72" s="100"/>
      <c r="CV72" s="100"/>
      <c r="CW72" s="100"/>
      <c r="CX72" s="100"/>
      <c r="CY72" s="100"/>
      <c r="CZ72" s="100"/>
      <c r="DA72" s="100"/>
      <c r="DB72" s="100"/>
      <c r="DC72" s="100"/>
      <c r="DD72" s="100"/>
      <c r="DE72" s="100"/>
      <c r="DF72" s="100"/>
      <c r="DG72" s="100"/>
      <c r="DH72" s="100"/>
      <c r="DI72" s="100"/>
      <c r="DJ72" s="100"/>
      <c r="DK72" s="100"/>
      <c r="DL72" s="100"/>
      <c r="DM72" s="100"/>
      <c r="DN72" s="100"/>
      <c r="DO72" s="100"/>
      <c r="DP72" s="100"/>
      <c r="DQ72" s="100"/>
      <c r="DR72" s="100"/>
      <c r="DS72" s="100"/>
      <c r="DT72" s="100"/>
      <c r="DU72" s="100"/>
      <c r="DV72" s="100"/>
      <c r="DW72" s="100"/>
      <c r="DX72" s="100"/>
      <c r="DY72" s="100"/>
      <c r="DZ72" s="100"/>
      <c r="EA72" s="100"/>
      <c r="EB72" s="100"/>
      <c r="EC72" s="100"/>
      <c r="ED72" s="100"/>
      <c r="EE72" s="100"/>
      <c r="EF72" s="100"/>
      <c r="EG72" s="100"/>
      <c r="EH72" s="100"/>
    </row>
    <row r="73" spans="2:138" x14ac:dyDescent="0.25">
      <c r="CQ73" s="100"/>
      <c r="CR73" s="100"/>
      <c r="CS73" s="100"/>
      <c r="CT73" s="100"/>
      <c r="CU73" s="100"/>
      <c r="CV73" s="100"/>
      <c r="CW73" s="100"/>
      <c r="CX73" s="100"/>
      <c r="CY73" s="100"/>
      <c r="CZ73" s="100"/>
      <c r="DA73" s="100"/>
      <c r="DB73" s="100"/>
      <c r="DC73" s="100"/>
      <c r="DD73" s="100"/>
      <c r="DE73" s="100"/>
      <c r="DF73" s="100"/>
      <c r="DG73" s="100"/>
      <c r="DH73" s="100"/>
      <c r="DI73" s="100"/>
      <c r="DJ73" s="100"/>
      <c r="DK73" s="100"/>
      <c r="DL73" s="100"/>
      <c r="DM73" s="100"/>
      <c r="DN73" s="100"/>
      <c r="DO73" s="100"/>
      <c r="DP73" s="100"/>
      <c r="DQ73" s="100"/>
      <c r="DR73" s="100"/>
      <c r="DS73" s="100"/>
      <c r="DT73" s="100"/>
      <c r="DU73" s="100"/>
      <c r="DV73" s="100"/>
      <c r="DW73" s="100"/>
      <c r="DX73" s="100"/>
      <c r="DY73" s="100"/>
      <c r="DZ73" s="100"/>
      <c r="EA73" s="100"/>
      <c r="EB73" s="100"/>
      <c r="EC73" s="100"/>
      <c r="ED73" s="100"/>
      <c r="EE73" s="100"/>
      <c r="EF73" s="100"/>
      <c r="EG73" s="100"/>
      <c r="EH73" s="100"/>
    </row>
    <row r="74" spans="2:138" x14ac:dyDescent="0.25">
      <c r="CQ74" s="100"/>
      <c r="CR74" s="100"/>
      <c r="CS74" s="100"/>
      <c r="CT74" s="100"/>
      <c r="CU74" s="100"/>
      <c r="CV74" s="100"/>
      <c r="CW74" s="100"/>
      <c r="CX74" s="100"/>
      <c r="CY74" s="100"/>
      <c r="CZ74" s="100"/>
      <c r="DA74" s="100"/>
      <c r="DB74" s="100"/>
      <c r="DC74" s="100"/>
      <c r="DD74" s="100"/>
      <c r="DE74" s="100"/>
      <c r="DF74" s="100"/>
      <c r="DG74" s="100"/>
      <c r="DH74" s="100"/>
      <c r="DI74" s="100"/>
      <c r="DJ74" s="100"/>
      <c r="DK74" s="100"/>
      <c r="DL74" s="100"/>
      <c r="DM74" s="100"/>
      <c r="DN74" s="100"/>
      <c r="DO74" s="100"/>
      <c r="DP74" s="100"/>
      <c r="DQ74" s="100"/>
      <c r="DR74" s="100"/>
      <c r="DS74" s="100"/>
      <c r="DT74" s="100"/>
      <c r="DU74" s="100"/>
      <c r="DV74" s="100"/>
      <c r="DW74" s="100"/>
      <c r="DX74" s="100"/>
      <c r="DY74" s="100"/>
      <c r="DZ74" s="100"/>
      <c r="EA74" s="100"/>
      <c r="EB74" s="100"/>
      <c r="EC74" s="100"/>
      <c r="ED74" s="100"/>
      <c r="EE74" s="100"/>
      <c r="EF74" s="100"/>
      <c r="EG74" s="100"/>
      <c r="EH74" s="100"/>
    </row>
    <row r="75" spans="2:138" x14ac:dyDescent="0.25">
      <c r="CQ75" s="100"/>
      <c r="CR75" s="100"/>
      <c r="CS75" s="100"/>
      <c r="CT75" s="100"/>
      <c r="CU75" s="100"/>
      <c r="CV75" s="100"/>
      <c r="CW75" s="100"/>
      <c r="CX75" s="100"/>
      <c r="CY75" s="100"/>
      <c r="CZ75" s="100"/>
      <c r="DA75" s="100"/>
      <c r="DB75" s="100"/>
      <c r="DC75" s="100"/>
      <c r="DD75" s="100"/>
      <c r="DE75" s="100"/>
      <c r="DF75" s="100"/>
      <c r="DG75" s="100"/>
      <c r="DH75" s="100"/>
      <c r="DI75" s="100"/>
      <c r="DJ75" s="100"/>
      <c r="DK75" s="100"/>
      <c r="DL75" s="100"/>
      <c r="DM75" s="100"/>
      <c r="DN75" s="100"/>
      <c r="DO75" s="100"/>
      <c r="DP75" s="100"/>
      <c r="DQ75" s="100"/>
      <c r="DR75" s="100"/>
      <c r="DS75" s="100"/>
      <c r="DT75" s="100"/>
      <c r="DU75" s="100"/>
      <c r="DV75" s="100"/>
      <c r="DW75" s="100"/>
      <c r="DX75" s="100"/>
      <c r="DY75" s="100"/>
      <c r="DZ75" s="100"/>
      <c r="EA75" s="100"/>
      <c r="EB75" s="100"/>
      <c r="EC75" s="100"/>
      <c r="ED75" s="100"/>
      <c r="EE75" s="100"/>
      <c r="EF75" s="100"/>
      <c r="EG75" s="100"/>
      <c r="EH75" s="100"/>
    </row>
    <row r="76" spans="2:138" x14ac:dyDescent="0.25">
      <c r="CQ76" s="100"/>
      <c r="CR76" s="100"/>
      <c r="CS76" s="100"/>
      <c r="CT76" s="100"/>
      <c r="CU76" s="100"/>
      <c r="CV76" s="100"/>
      <c r="CW76" s="100"/>
      <c r="CX76" s="100"/>
      <c r="CY76" s="100"/>
      <c r="CZ76" s="100"/>
      <c r="DA76" s="100"/>
      <c r="DB76" s="100"/>
      <c r="DC76" s="100"/>
      <c r="DD76" s="100"/>
      <c r="DE76" s="100"/>
      <c r="DF76" s="100"/>
      <c r="DG76" s="100"/>
      <c r="DH76" s="100"/>
      <c r="DI76" s="100"/>
      <c r="DJ76" s="100"/>
      <c r="DK76" s="100"/>
      <c r="DL76" s="100"/>
      <c r="DM76" s="100"/>
      <c r="DN76" s="100"/>
      <c r="DO76" s="100"/>
      <c r="DP76" s="100"/>
      <c r="DQ76" s="100"/>
      <c r="DR76" s="100"/>
      <c r="DS76" s="100"/>
      <c r="DT76" s="100"/>
      <c r="DU76" s="100"/>
      <c r="DV76" s="100"/>
      <c r="DW76" s="100"/>
      <c r="DX76" s="100"/>
      <c r="DY76" s="100"/>
      <c r="DZ76" s="100"/>
      <c r="EA76" s="100"/>
      <c r="EB76" s="100"/>
      <c r="EC76" s="100"/>
      <c r="ED76" s="100"/>
      <c r="EE76" s="100"/>
      <c r="EF76" s="100"/>
      <c r="EG76" s="100"/>
      <c r="EH76" s="100"/>
    </row>
    <row r="77" spans="2:138" x14ac:dyDescent="0.25">
      <c r="CQ77" s="100"/>
      <c r="CR77" s="100"/>
      <c r="CS77" s="100"/>
      <c r="CT77" s="100"/>
      <c r="CU77" s="100"/>
      <c r="CV77" s="100"/>
      <c r="CW77" s="100"/>
      <c r="CX77" s="100"/>
      <c r="CY77" s="100"/>
      <c r="CZ77" s="100"/>
      <c r="DA77" s="100"/>
      <c r="DB77" s="100"/>
      <c r="DC77" s="100"/>
      <c r="DD77" s="100"/>
      <c r="DE77" s="100"/>
      <c r="DF77" s="100"/>
      <c r="DG77" s="100"/>
      <c r="DH77" s="100"/>
      <c r="DI77" s="100"/>
      <c r="DJ77" s="100"/>
      <c r="DK77" s="100"/>
      <c r="DL77" s="100"/>
      <c r="DM77" s="100"/>
      <c r="DN77" s="100"/>
      <c r="DO77" s="100"/>
      <c r="DP77" s="100"/>
      <c r="DQ77" s="100"/>
      <c r="DR77" s="100"/>
      <c r="DS77" s="100"/>
      <c r="DT77" s="100"/>
      <c r="DU77" s="100"/>
      <c r="DV77" s="100"/>
      <c r="DW77" s="100"/>
      <c r="DX77" s="100"/>
      <c r="DY77" s="100"/>
      <c r="DZ77" s="100"/>
      <c r="EA77" s="100"/>
      <c r="EB77" s="100"/>
      <c r="EC77" s="100"/>
      <c r="ED77" s="100"/>
      <c r="EE77" s="100"/>
      <c r="EF77" s="100"/>
      <c r="EG77" s="100"/>
      <c r="EH77" s="100"/>
    </row>
    <row r="78" spans="2:138" x14ac:dyDescent="0.25">
      <c r="CQ78" s="100"/>
      <c r="CR78" s="100"/>
      <c r="CS78" s="100"/>
      <c r="CT78" s="100"/>
      <c r="CU78" s="100"/>
      <c r="CV78" s="100"/>
      <c r="CW78" s="100"/>
      <c r="CX78" s="100"/>
      <c r="CY78" s="100"/>
      <c r="CZ78" s="100"/>
      <c r="DA78" s="100"/>
      <c r="DB78" s="100"/>
      <c r="DC78" s="100"/>
      <c r="DD78" s="100"/>
      <c r="DE78" s="100"/>
      <c r="DF78" s="100"/>
      <c r="DG78" s="100"/>
      <c r="DH78" s="100"/>
      <c r="DI78" s="100"/>
      <c r="DJ78" s="100"/>
      <c r="DK78" s="100"/>
      <c r="DL78" s="100"/>
      <c r="DM78" s="100"/>
      <c r="DN78" s="100"/>
      <c r="DO78" s="100"/>
      <c r="DP78" s="100"/>
      <c r="DQ78" s="100"/>
      <c r="DR78" s="100"/>
      <c r="DS78" s="100"/>
      <c r="DT78" s="100"/>
      <c r="DU78" s="100"/>
      <c r="DV78" s="100"/>
      <c r="DW78" s="100"/>
      <c r="DX78" s="100"/>
      <c r="DY78" s="100"/>
      <c r="DZ78" s="100"/>
      <c r="EA78" s="100"/>
      <c r="EB78" s="100"/>
      <c r="EC78" s="100"/>
      <c r="ED78" s="100"/>
      <c r="EE78" s="100"/>
      <c r="EF78" s="100"/>
      <c r="EG78" s="100"/>
      <c r="EH78" s="100"/>
    </row>
    <row r="79" spans="2:138" x14ac:dyDescent="0.25">
      <c r="CQ79" s="100"/>
      <c r="CR79" s="100"/>
      <c r="CS79" s="100"/>
      <c r="CT79" s="100"/>
      <c r="CU79" s="100"/>
      <c r="CV79" s="100"/>
      <c r="CW79" s="100"/>
      <c r="CX79" s="100"/>
      <c r="CY79" s="100"/>
      <c r="CZ79" s="100"/>
      <c r="DA79" s="100"/>
      <c r="DB79" s="100"/>
      <c r="DC79" s="100"/>
      <c r="DD79" s="100"/>
      <c r="DE79" s="100"/>
      <c r="DF79" s="100"/>
      <c r="DG79" s="100"/>
      <c r="DH79" s="100"/>
      <c r="DI79" s="100"/>
      <c r="DJ79" s="100"/>
      <c r="DK79" s="100"/>
      <c r="DL79" s="100"/>
      <c r="DM79" s="100"/>
      <c r="DN79" s="100"/>
      <c r="DO79" s="100"/>
      <c r="DP79" s="100"/>
      <c r="DQ79" s="100"/>
      <c r="DR79" s="100"/>
      <c r="DS79" s="100"/>
      <c r="DT79" s="100"/>
      <c r="DU79" s="100"/>
      <c r="DV79" s="100"/>
      <c r="DW79" s="100"/>
      <c r="DX79" s="100"/>
      <c r="DY79" s="100"/>
      <c r="DZ79" s="100"/>
      <c r="EA79" s="100"/>
      <c r="EB79" s="100"/>
      <c r="EC79" s="100"/>
      <c r="ED79" s="100"/>
      <c r="EE79" s="100"/>
      <c r="EF79" s="100"/>
      <c r="EG79" s="100"/>
      <c r="EH79" s="100"/>
    </row>
    <row r="80" spans="2:138" x14ac:dyDescent="0.25">
      <c r="CQ80" s="100"/>
      <c r="CR80" s="100"/>
      <c r="CS80" s="100"/>
      <c r="CT80" s="100"/>
      <c r="CU80" s="100"/>
      <c r="CV80" s="100"/>
      <c r="CW80" s="100"/>
      <c r="CX80" s="100"/>
      <c r="CY80" s="100"/>
      <c r="CZ80" s="100"/>
      <c r="DA80" s="100"/>
      <c r="DB80" s="100"/>
      <c r="DC80" s="100"/>
      <c r="DD80" s="100"/>
      <c r="DE80" s="100"/>
      <c r="DF80" s="100"/>
      <c r="DG80" s="100"/>
      <c r="DH80" s="100"/>
      <c r="DI80" s="100"/>
      <c r="DJ80" s="100"/>
      <c r="DK80" s="100"/>
      <c r="DL80" s="100"/>
      <c r="DM80" s="100"/>
      <c r="DN80" s="100"/>
      <c r="DO80" s="100"/>
      <c r="DP80" s="100"/>
      <c r="DQ80" s="100"/>
      <c r="DR80" s="100"/>
      <c r="DS80" s="100"/>
      <c r="DT80" s="100"/>
      <c r="DU80" s="100"/>
      <c r="DV80" s="100"/>
      <c r="DW80" s="100"/>
      <c r="DX80" s="100"/>
      <c r="DY80" s="100"/>
      <c r="DZ80" s="100"/>
      <c r="EA80" s="100"/>
      <c r="EB80" s="100"/>
      <c r="EC80" s="100"/>
      <c r="ED80" s="100"/>
      <c r="EE80" s="100"/>
      <c r="EF80" s="100"/>
      <c r="EG80" s="100"/>
      <c r="EH80" s="100"/>
    </row>
    <row r="81" spans="38:138" x14ac:dyDescent="0.25">
      <c r="CQ81" s="100"/>
      <c r="CR81" s="100"/>
      <c r="CS81" s="100"/>
      <c r="CT81" s="100"/>
      <c r="CU81" s="100"/>
      <c r="CV81" s="100"/>
      <c r="CW81" s="100"/>
      <c r="CX81" s="100"/>
      <c r="CY81" s="100"/>
      <c r="CZ81" s="100"/>
      <c r="DA81" s="100"/>
      <c r="DB81" s="100"/>
      <c r="DC81" s="100"/>
      <c r="DD81" s="100"/>
      <c r="DE81" s="100"/>
      <c r="DF81" s="100"/>
      <c r="DG81" s="100"/>
      <c r="DH81" s="100"/>
      <c r="DI81" s="100"/>
      <c r="DJ81" s="100"/>
      <c r="DK81" s="100"/>
      <c r="DL81" s="100"/>
      <c r="DM81" s="100"/>
      <c r="DN81" s="100"/>
      <c r="DO81" s="100"/>
      <c r="DP81" s="100"/>
      <c r="DQ81" s="100"/>
      <c r="DR81" s="100"/>
      <c r="DS81" s="100"/>
      <c r="DT81" s="100"/>
      <c r="DU81" s="100"/>
      <c r="DV81" s="100"/>
      <c r="DW81" s="100"/>
      <c r="DX81" s="100"/>
      <c r="DY81" s="100"/>
      <c r="DZ81" s="100"/>
      <c r="EA81" s="100"/>
      <c r="EB81" s="100"/>
      <c r="EC81" s="100"/>
      <c r="ED81" s="100"/>
      <c r="EE81" s="100"/>
      <c r="EF81" s="100"/>
      <c r="EG81" s="100"/>
      <c r="EH81" s="100"/>
    </row>
    <row r="82" spans="38:138" x14ac:dyDescent="0.25">
      <c r="CQ82" s="100"/>
      <c r="CR82" s="100"/>
      <c r="CS82" s="100"/>
      <c r="CT82" s="100"/>
      <c r="CU82" s="100"/>
      <c r="CV82" s="100"/>
      <c r="CW82" s="100"/>
      <c r="CX82" s="100"/>
      <c r="CY82" s="100"/>
      <c r="CZ82" s="100"/>
      <c r="DA82" s="100"/>
      <c r="DB82" s="100"/>
      <c r="DC82" s="100"/>
      <c r="DD82" s="100"/>
      <c r="DE82" s="100"/>
      <c r="DF82" s="100"/>
      <c r="DG82" s="100"/>
      <c r="DH82" s="100"/>
      <c r="DI82" s="100"/>
      <c r="DJ82" s="100"/>
      <c r="DK82" s="100"/>
      <c r="DL82" s="100"/>
      <c r="DM82" s="100"/>
      <c r="DN82" s="100"/>
      <c r="DO82" s="100"/>
      <c r="DP82" s="100"/>
      <c r="DQ82" s="100"/>
      <c r="DR82" s="100"/>
      <c r="DS82" s="100"/>
      <c r="DT82" s="100"/>
      <c r="DU82" s="100"/>
      <c r="DV82" s="100"/>
      <c r="DW82" s="100"/>
      <c r="DX82" s="100"/>
      <c r="DY82" s="100"/>
      <c r="DZ82" s="100"/>
      <c r="EA82" s="100"/>
      <c r="EB82" s="100"/>
      <c r="EC82" s="100"/>
      <c r="ED82" s="100"/>
      <c r="EE82" s="100"/>
      <c r="EF82" s="100"/>
      <c r="EG82" s="100"/>
      <c r="EH82" s="100"/>
    </row>
    <row r="83" spans="38:138" x14ac:dyDescent="0.25">
      <c r="CQ83" s="100"/>
      <c r="CR83" s="100"/>
      <c r="CS83" s="100"/>
      <c r="CT83" s="100"/>
      <c r="CU83" s="100"/>
      <c r="CV83" s="100"/>
      <c r="CW83" s="100"/>
      <c r="CX83" s="100"/>
      <c r="CY83" s="100"/>
      <c r="CZ83" s="100"/>
      <c r="DA83" s="100"/>
      <c r="DB83" s="100"/>
      <c r="DC83" s="100"/>
      <c r="DD83" s="100"/>
      <c r="DE83" s="100"/>
      <c r="DF83" s="100"/>
      <c r="DG83" s="100"/>
      <c r="DH83" s="100"/>
      <c r="DI83" s="100"/>
      <c r="DJ83" s="100"/>
      <c r="DK83" s="100"/>
      <c r="DL83" s="100"/>
      <c r="DM83" s="100"/>
      <c r="DN83" s="100"/>
      <c r="DO83" s="100"/>
      <c r="DP83" s="100"/>
      <c r="DQ83" s="100"/>
      <c r="DR83" s="100"/>
      <c r="DS83" s="100"/>
      <c r="DT83" s="100"/>
      <c r="DU83" s="100"/>
      <c r="DV83" s="100"/>
      <c r="DW83" s="100"/>
      <c r="DX83" s="100"/>
      <c r="DY83" s="100"/>
      <c r="DZ83" s="100"/>
      <c r="EA83" s="100"/>
      <c r="EB83" s="100"/>
      <c r="EC83" s="100"/>
      <c r="ED83" s="100"/>
      <c r="EE83" s="100"/>
      <c r="EF83" s="100"/>
      <c r="EG83" s="100"/>
      <c r="EH83" s="100"/>
    </row>
    <row r="84" spans="38:138" x14ac:dyDescent="0.25">
      <c r="CQ84" s="100"/>
      <c r="CR84" s="100"/>
      <c r="CS84" s="100"/>
      <c r="CT84" s="100"/>
      <c r="CU84" s="100"/>
      <c r="CV84" s="100"/>
      <c r="CW84" s="100"/>
      <c r="CX84" s="100"/>
      <c r="CY84" s="100"/>
      <c r="CZ84" s="100"/>
      <c r="DA84" s="100"/>
      <c r="DB84" s="100"/>
      <c r="DC84" s="100"/>
      <c r="DD84" s="100"/>
      <c r="DE84" s="100"/>
      <c r="DF84" s="100"/>
      <c r="DG84" s="100"/>
      <c r="DH84" s="100"/>
      <c r="DI84" s="100"/>
      <c r="DJ84" s="100"/>
      <c r="DK84" s="100"/>
      <c r="DL84" s="100"/>
      <c r="DM84" s="100"/>
      <c r="DN84" s="100"/>
      <c r="DO84" s="100"/>
      <c r="DP84" s="100"/>
      <c r="DQ84" s="100"/>
      <c r="DR84" s="100"/>
      <c r="DS84" s="100"/>
      <c r="DT84" s="100"/>
      <c r="DU84" s="100"/>
      <c r="DV84" s="100"/>
      <c r="DW84" s="100"/>
      <c r="DX84" s="100"/>
      <c r="DY84" s="100"/>
      <c r="DZ84" s="100"/>
      <c r="EA84" s="100"/>
      <c r="EB84" s="100"/>
      <c r="EC84" s="100"/>
      <c r="ED84" s="100"/>
      <c r="EE84" s="100"/>
      <c r="EF84" s="100"/>
      <c r="EG84" s="100"/>
      <c r="EH84" s="100"/>
    </row>
    <row r="85" spans="38:138" x14ac:dyDescent="0.25">
      <c r="CQ85" s="100"/>
      <c r="CR85" s="100"/>
      <c r="CS85" s="100"/>
      <c r="CT85" s="100"/>
      <c r="CU85" s="100"/>
      <c r="CV85" s="100"/>
      <c r="CW85" s="100"/>
      <c r="CX85" s="100"/>
      <c r="CY85" s="100"/>
      <c r="CZ85" s="100"/>
      <c r="DA85" s="100"/>
      <c r="DB85" s="100"/>
      <c r="DC85" s="100"/>
      <c r="DD85" s="100"/>
      <c r="DE85" s="100"/>
      <c r="DF85" s="100"/>
      <c r="DG85" s="100"/>
      <c r="DH85" s="100"/>
      <c r="DI85" s="100"/>
      <c r="DJ85" s="100"/>
      <c r="DK85" s="100"/>
      <c r="DL85" s="100"/>
      <c r="DM85" s="100"/>
      <c r="DN85" s="100"/>
      <c r="DO85" s="100"/>
      <c r="DP85" s="100"/>
      <c r="DQ85" s="100"/>
      <c r="DR85" s="100"/>
      <c r="DS85" s="100"/>
      <c r="DT85" s="100"/>
      <c r="DU85" s="100"/>
      <c r="DV85" s="100"/>
      <c r="DW85" s="100"/>
      <c r="DX85" s="100"/>
      <c r="DY85" s="100"/>
      <c r="DZ85" s="100"/>
      <c r="EA85" s="100"/>
      <c r="EB85" s="100"/>
      <c r="EC85" s="100"/>
      <c r="ED85" s="100"/>
      <c r="EE85" s="100"/>
      <c r="EF85" s="100"/>
      <c r="EG85" s="100"/>
      <c r="EH85" s="100"/>
    </row>
    <row r="86" spans="38:138" x14ac:dyDescent="0.25">
      <c r="CQ86" s="100"/>
      <c r="CR86" s="100"/>
      <c r="CS86" s="100"/>
      <c r="CT86" s="100"/>
      <c r="CU86" s="100"/>
      <c r="CV86" s="100"/>
      <c r="CW86" s="100"/>
      <c r="CX86" s="100"/>
      <c r="CY86" s="100"/>
      <c r="CZ86" s="100"/>
      <c r="DA86" s="100"/>
      <c r="DB86" s="100"/>
      <c r="DC86" s="100"/>
      <c r="DD86" s="100"/>
      <c r="DE86" s="100"/>
      <c r="DF86" s="100"/>
      <c r="DG86" s="100"/>
      <c r="DH86" s="100"/>
      <c r="DI86" s="100"/>
      <c r="DJ86" s="100"/>
      <c r="DK86" s="100"/>
      <c r="DL86" s="100"/>
      <c r="DM86" s="100"/>
      <c r="DN86" s="100"/>
      <c r="DO86" s="100"/>
      <c r="DP86" s="100"/>
      <c r="DQ86" s="100"/>
      <c r="DR86" s="100"/>
      <c r="DS86" s="100"/>
      <c r="DT86" s="100"/>
      <c r="DU86" s="100"/>
      <c r="DV86" s="100"/>
      <c r="DW86" s="100"/>
      <c r="DX86" s="100"/>
      <c r="DY86" s="100"/>
      <c r="DZ86" s="100"/>
      <c r="EA86" s="100"/>
      <c r="EB86" s="100"/>
      <c r="EC86" s="100"/>
      <c r="ED86" s="100"/>
      <c r="EE86" s="100"/>
      <c r="EF86" s="100"/>
      <c r="EG86" s="100"/>
      <c r="EH86" s="100"/>
    </row>
    <row r="90" spans="38:138" x14ac:dyDescent="0.25">
      <c r="AL90" s="126"/>
    </row>
  </sheetData>
  <mergeCells count="82">
    <mergeCell ref="A1:CP1"/>
    <mergeCell ref="BU5:BV9"/>
    <mergeCell ref="BP5:BQ9"/>
    <mergeCell ref="BR5:BS9"/>
    <mergeCell ref="B2:B10"/>
    <mergeCell ref="A2:A10"/>
    <mergeCell ref="AO5:AP9"/>
    <mergeCell ref="C2:Y3"/>
    <mergeCell ref="Z2:AV3"/>
    <mergeCell ref="AM5:AN9"/>
    <mergeCell ref="AS5:AT9"/>
    <mergeCell ref="AG5:AH9"/>
    <mergeCell ref="AK5:AL9"/>
    <mergeCell ref="R5:S7"/>
    <mergeCell ref="T5:U7"/>
    <mergeCell ref="L5:M9"/>
    <mergeCell ref="AU71:AV71"/>
    <mergeCell ref="AU49:AV52"/>
    <mergeCell ref="BT5:BT9"/>
    <mergeCell ref="BF5:BG9"/>
    <mergeCell ref="BH5:BI9"/>
    <mergeCell ref="BJ5:BK9"/>
    <mergeCell ref="BL5:BM9"/>
    <mergeCell ref="BN5:BO9"/>
    <mergeCell ref="AW5:AW9"/>
    <mergeCell ref="AX5:AY9"/>
    <mergeCell ref="AZ5:BA9"/>
    <mergeCell ref="BB5:BC9"/>
    <mergeCell ref="AU5:AV9"/>
    <mergeCell ref="BD5:BE9"/>
    <mergeCell ref="BT2:CP3"/>
    <mergeCell ref="C4:I4"/>
    <mergeCell ref="J4:Y4"/>
    <mergeCell ref="Z4:AF4"/>
    <mergeCell ref="AG4:AV4"/>
    <mergeCell ref="BT4:BZ4"/>
    <mergeCell ref="CA4:CP4"/>
    <mergeCell ref="AW2:BS3"/>
    <mergeCell ref="AW4:BC4"/>
    <mergeCell ref="BD4:BS4"/>
    <mergeCell ref="CO5:CP9"/>
    <mergeCell ref="CQ4:DC4"/>
    <mergeCell ref="C5:C9"/>
    <mergeCell ref="D5:E9"/>
    <mergeCell ref="F5:G9"/>
    <mergeCell ref="H5:I9"/>
    <mergeCell ref="J5:K9"/>
    <mergeCell ref="N5:O9"/>
    <mergeCell ref="P5:Q9"/>
    <mergeCell ref="V5:W9"/>
    <mergeCell ref="X5:Y9"/>
    <mergeCell ref="Z5:Z9"/>
    <mergeCell ref="AA5:AB9"/>
    <mergeCell ref="AC5:AD9"/>
    <mergeCell ref="AE5:AF9"/>
    <mergeCell ref="AI5:AJ9"/>
    <mergeCell ref="AQ5:AR9"/>
    <mergeCell ref="CS21:CS27"/>
    <mergeCell ref="CT5:CT9"/>
    <mergeCell ref="CU5:CU9"/>
    <mergeCell ref="CW5:CW9"/>
    <mergeCell ref="CQ5:CQ9"/>
    <mergeCell ref="CR5:CR9"/>
    <mergeCell ref="BW5:BX9"/>
    <mergeCell ref="BY5:BZ9"/>
    <mergeCell ref="CA5:CB9"/>
    <mergeCell ref="CE5:CF9"/>
    <mergeCell ref="CG5:CH9"/>
    <mergeCell ref="CC5:CD9"/>
    <mergeCell ref="CI5:CJ9"/>
    <mergeCell ref="CM5:CN9"/>
    <mergeCell ref="CK5:CL9"/>
    <mergeCell ref="CX5:CX9"/>
    <mergeCell ref="CS5:CS9"/>
    <mergeCell ref="DB5:DB9"/>
    <mergeCell ref="DC5:DC9"/>
    <mergeCell ref="CS15:CS20"/>
    <mergeCell ref="CZ15:CZ20"/>
    <mergeCell ref="CZ5:CZ9"/>
    <mergeCell ref="CV5:CV9"/>
    <mergeCell ref="CY5:CY9"/>
    <mergeCell ref="DA5:DA9"/>
  </mergeCells>
  <pageMargins left="0.70078740157480324" right="0.70078740157480324" top="0.75196850393700776" bottom="0.75196850393700776" header="0.3" footer="0.3"/>
  <pageSetup paperSize="9" scale="20" orientation="landscape" useFirstPageNumber="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8"/>
  <sheetViews>
    <sheetView workbookViewId="0">
      <pane xSplit="1" ySplit="7" topLeftCell="B8" activePane="bottomRight" state="frozen"/>
      <selection pane="topRight"/>
      <selection pane="bottomLeft"/>
      <selection pane="bottomRight" activeCell="S48" sqref="S48"/>
    </sheetView>
  </sheetViews>
  <sheetFormatPr defaultRowHeight="15" x14ac:dyDescent="0.25"/>
  <cols>
    <col min="1" max="1" width="49.5703125" bestFit="1" customWidth="1"/>
  </cols>
  <sheetData>
    <row r="1" spans="1:18" x14ac:dyDescent="0.25">
      <c r="A1" s="1221" t="s">
        <v>208</v>
      </c>
      <c r="B1" s="1221"/>
      <c r="C1" s="1221"/>
      <c r="D1" s="1221"/>
      <c r="E1" s="1221"/>
      <c r="F1" s="1221"/>
      <c r="G1" s="1221"/>
      <c r="H1" s="1221"/>
      <c r="I1" s="1221"/>
      <c r="J1" s="1221"/>
      <c r="K1" s="1221"/>
      <c r="L1" s="1221"/>
      <c r="M1" s="1221"/>
      <c r="N1" s="1221"/>
      <c r="O1" s="1221"/>
      <c r="P1" s="1221"/>
    </row>
    <row r="2" spans="1:18" x14ac:dyDescent="0.25">
      <c r="A2" s="127" t="s">
        <v>11</v>
      </c>
    </row>
    <row r="3" spans="1:18" x14ac:dyDescent="0.25">
      <c r="A3" s="127" t="s">
        <v>209</v>
      </c>
    </row>
    <row r="4" spans="1:18" x14ac:dyDescent="0.25">
      <c r="A4" s="1222" t="s">
        <v>1189</v>
      </c>
      <c r="B4" s="1222"/>
      <c r="C4" s="1222"/>
      <c r="D4" s="1222"/>
      <c r="E4" s="1222"/>
      <c r="F4" s="1222"/>
      <c r="G4" s="1222"/>
      <c r="H4" s="1222"/>
      <c r="I4" s="1222"/>
      <c r="J4" s="1222"/>
      <c r="K4" s="1222"/>
      <c r="L4" s="1222"/>
      <c r="M4" s="1222"/>
      <c r="N4" s="1222"/>
      <c r="O4" s="1222"/>
      <c r="P4" s="1222"/>
    </row>
    <row r="5" spans="1:18" x14ac:dyDescent="0.25">
      <c r="A5" s="128" t="s">
        <v>11</v>
      </c>
    </row>
    <row r="6" spans="1:18" x14ac:dyDescent="0.25">
      <c r="A6" s="1223" t="s">
        <v>210</v>
      </c>
      <c r="B6" s="1223" t="s">
        <v>211</v>
      </c>
      <c r="C6" s="1223" t="s">
        <v>212</v>
      </c>
      <c r="D6" s="1223" t="s">
        <v>213</v>
      </c>
      <c r="E6" s="1225" t="s">
        <v>214</v>
      </c>
      <c r="F6" s="1225"/>
      <c r="G6" s="1225"/>
      <c r="H6" s="1225"/>
      <c r="I6" s="1225"/>
      <c r="J6" s="1225"/>
      <c r="K6" s="1226"/>
      <c r="L6" s="1225" t="s">
        <v>215</v>
      </c>
      <c r="M6" s="1225"/>
      <c r="N6" s="1225"/>
      <c r="O6" s="1225"/>
      <c r="P6" s="1225"/>
      <c r="Q6" s="1225"/>
      <c r="R6" s="1226"/>
    </row>
    <row r="7" spans="1:18" ht="48" x14ac:dyDescent="0.25">
      <c r="A7" s="1224"/>
      <c r="B7" s="1224"/>
      <c r="C7" s="1224"/>
      <c r="D7" s="1224"/>
      <c r="E7" s="129" t="s">
        <v>216</v>
      </c>
      <c r="F7" s="129" t="s">
        <v>217</v>
      </c>
      <c r="G7" s="129" t="s">
        <v>218</v>
      </c>
      <c r="H7" s="129" t="s">
        <v>219</v>
      </c>
      <c r="I7" s="129" t="s">
        <v>220</v>
      </c>
      <c r="J7" s="129" t="s">
        <v>221</v>
      </c>
      <c r="K7" s="129" t="s">
        <v>222</v>
      </c>
      <c r="L7" s="129" t="s">
        <v>223</v>
      </c>
      <c r="M7" s="129" t="s">
        <v>224</v>
      </c>
      <c r="N7" s="129" t="s">
        <v>225</v>
      </c>
      <c r="O7" s="129" t="s">
        <v>226</v>
      </c>
      <c r="P7" s="129" t="s">
        <v>227</v>
      </c>
      <c r="Q7" s="129" t="s">
        <v>228</v>
      </c>
      <c r="R7" s="129" t="s">
        <v>229</v>
      </c>
    </row>
    <row r="8" spans="1:18" x14ac:dyDescent="0.25">
      <c r="A8" s="130" t="s">
        <v>230</v>
      </c>
      <c r="B8" s="131"/>
      <c r="C8" s="132"/>
      <c r="D8" s="132"/>
      <c r="E8" s="132"/>
      <c r="F8" s="132"/>
      <c r="G8" s="132"/>
      <c r="H8" s="132"/>
      <c r="I8" s="132"/>
      <c r="J8" s="132"/>
      <c r="K8" s="132"/>
      <c r="L8" s="133"/>
      <c r="M8" s="133"/>
      <c r="N8" s="133"/>
      <c r="O8" s="134"/>
      <c r="P8" s="134"/>
      <c r="Q8" s="131"/>
      <c r="R8" s="131"/>
    </row>
    <row r="9" spans="1:18" x14ac:dyDescent="0.25">
      <c r="A9" s="130" t="s">
        <v>231</v>
      </c>
      <c r="B9" s="135"/>
      <c r="C9" s="136"/>
      <c r="D9" s="136"/>
      <c r="E9" s="136"/>
      <c r="F9" s="136"/>
      <c r="G9" s="136"/>
      <c r="H9" s="136"/>
      <c r="I9" s="136"/>
      <c r="J9" s="137"/>
      <c r="K9" s="136"/>
      <c r="L9" s="138"/>
      <c r="M9" s="139"/>
      <c r="N9" s="138"/>
      <c r="O9" s="140"/>
      <c r="P9" s="140"/>
      <c r="Q9" s="131"/>
      <c r="R9" s="131"/>
    </row>
    <row r="10" spans="1:18" x14ac:dyDescent="0.25">
      <c r="A10" s="130" t="s">
        <v>232</v>
      </c>
      <c r="B10" s="135"/>
      <c r="C10" s="136"/>
      <c r="D10" s="136"/>
      <c r="E10" s="136"/>
      <c r="F10" s="136"/>
      <c r="G10" s="136"/>
      <c r="H10" s="136"/>
      <c r="I10" s="136"/>
      <c r="J10" s="136"/>
      <c r="K10" s="136"/>
      <c r="L10" s="138"/>
      <c r="M10" s="139"/>
      <c r="N10" s="138"/>
      <c r="O10" s="140"/>
      <c r="P10" s="140"/>
      <c r="Q10" s="131"/>
      <c r="R10" s="131"/>
    </row>
    <row r="11" spans="1:18" x14ac:dyDescent="0.25">
      <c r="A11" s="130" t="s">
        <v>233</v>
      </c>
      <c r="B11" s="135"/>
      <c r="C11" s="136"/>
      <c r="D11" s="136"/>
      <c r="E11" s="136"/>
      <c r="F11" s="136"/>
      <c r="G11" s="136"/>
      <c r="H11" s="136"/>
      <c r="I11" s="136"/>
      <c r="J11" s="136"/>
      <c r="K11" s="136"/>
      <c r="L11" s="135"/>
      <c r="M11" s="139"/>
      <c r="N11" s="138"/>
      <c r="O11" s="140"/>
      <c r="P11" s="140"/>
      <c r="Q11" s="131"/>
      <c r="R11" s="131"/>
    </row>
    <row r="12" spans="1:18" x14ac:dyDescent="0.25">
      <c r="A12" s="130" t="s">
        <v>234</v>
      </c>
      <c r="B12" s="135"/>
      <c r="C12" s="136"/>
      <c r="D12" s="136"/>
      <c r="E12" s="136"/>
      <c r="F12" s="136"/>
      <c r="G12" s="136"/>
      <c r="H12" s="136"/>
      <c r="I12" s="136"/>
      <c r="J12" s="136"/>
      <c r="K12" s="137"/>
      <c r="L12" s="135"/>
      <c r="M12" s="139"/>
      <c r="N12" s="138"/>
      <c r="O12" s="140"/>
      <c r="P12" s="140"/>
      <c r="Q12" s="131"/>
      <c r="R12" s="131"/>
    </row>
    <row r="13" spans="1:18" x14ac:dyDescent="0.25">
      <c r="A13" s="130" t="s">
        <v>235</v>
      </c>
      <c r="B13" s="131"/>
      <c r="C13" s="132"/>
      <c r="D13" s="132"/>
      <c r="E13" s="132"/>
      <c r="F13" s="132"/>
      <c r="G13" s="132"/>
      <c r="H13" s="132"/>
      <c r="I13" s="132"/>
      <c r="J13" s="132"/>
      <c r="K13" s="132"/>
      <c r="L13" s="131"/>
      <c r="M13" s="141"/>
      <c r="N13" s="133"/>
      <c r="O13" s="134"/>
      <c r="P13" s="134"/>
      <c r="Q13" s="131"/>
      <c r="R13" s="131"/>
    </row>
    <row r="14" spans="1:18" x14ac:dyDescent="0.25">
      <c r="A14" s="130" t="s">
        <v>236</v>
      </c>
      <c r="B14" s="135"/>
      <c r="C14" s="136"/>
      <c r="D14" s="136"/>
      <c r="E14" s="136"/>
      <c r="F14" s="136"/>
      <c r="G14" s="136"/>
      <c r="H14" s="136"/>
      <c r="I14" s="136"/>
      <c r="J14" s="137"/>
      <c r="K14" s="136"/>
      <c r="L14" s="138"/>
      <c r="M14" s="138"/>
      <c r="N14" s="138"/>
      <c r="O14" s="140"/>
      <c r="P14" s="140"/>
      <c r="Q14" s="131"/>
      <c r="R14" s="131"/>
    </row>
    <row r="15" spans="1:18" x14ac:dyDescent="0.25">
      <c r="A15" s="130" t="s">
        <v>237</v>
      </c>
      <c r="B15" s="135"/>
      <c r="C15" s="136"/>
      <c r="D15" s="136"/>
      <c r="E15" s="136"/>
      <c r="F15" s="136"/>
      <c r="G15" s="136"/>
      <c r="H15" s="136"/>
      <c r="I15" s="136"/>
      <c r="J15" s="136"/>
      <c r="K15" s="136"/>
      <c r="L15" s="138"/>
      <c r="M15" s="138"/>
      <c r="N15" s="138"/>
      <c r="O15" s="140"/>
      <c r="P15" s="140"/>
      <c r="Q15" s="131"/>
      <c r="R15" s="131"/>
    </row>
    <row r="16" spans="1:18" x14ac:dyDescent="0.25">
      <c r="A16" s="130" t="s">
        <v>238</v>
      </c>
      <c r="B16" s="131"/>
      <c r="C16" s="132"/>
      <c r="D16" s="132"/>
      <c r="E16" s="132"/>
      <c r="F16" s="132"/>
      <c r="G16" s="132"/>
      <c r="H16" s="132"/>
      <c r="I16" s="132"/>
      <c r="J16" s="132"/>
      <c r="K16" s="132"/>
      <c r="L16" s="133"/>
      <c r="M16" s="141"/>
      <c r="N16" s="141"/>
      <c r="O16" s="134"/>
      <c r="P16" s="134"/>
      <c r="Q16" s="131"/>
      <c r="R16" s="131"/>
    </row>
    <row r="17" spans="1:18" x14ac:dyDescent="0.25">
      <c r="A17" s="130" t="s">
        <v>239</v>
      </c>
      <c r="B17" s="135"/>
      <c r="C17" s="136"/>
      <c r="D17" s="136"/>
      <c r="E17" s="136"/>
      <c r="F17" s="136"/>
      <c r="G17" s="136"/>
      <c r="H17" s="136"/>
      <c r="I17" s="136"/>
      <c r="J17" s="136"/>
      <c r="K17" s="136"/>
      <c r="L17" s="138"/>
      <c r="M17" s="139"/>
      <c r="N17" s="138"/>
      <c r="O17" s="140"/>
      <c r="P17" s="140"/>
      <c r="Q17" s="131"/>
      <c r="R17" s="131"/>
    </row>
    <row r="18" spans="1:18" x14ac:dyDescent="0.25">
      <c r="A18" s="130" t="s">
        <v>240</v>
      </c>
      <c r="B18" s="135"/>
      <c r="C18" s="136"/>
      <c r="D18" s="136"/>
      <c r="E18" s="136"/>
      <c r="F18" s="136"/>
      <c r="G18" s="136"/>
      <c r="H18" s="136"/>
      <c r="I18" s="136"/>
      <c r="J18" s="137"/>
      <c r="K18" s="137"/>
      <c r="L18" s="138"/>
      <c r="M18" s="138"/>
      <c r="N18" s="138"/>
      <c r="O18" s="140"/>
      <c r="P18" s="140"/>
      <c r="Q18" s="131"/>
      <c r="R18" s="131"/>
    </row>
    <row r="19" spans="1:18" x14ac:dyDescent="0.25">
      <c r="A19" s="130" t="s">
        <v>241</v>
      </c>
      <c r="B19" s="131"/>
      <c r="C19" s="132"/>
      <c r="D19" s="132"/>
      <c r="E19" s="132"/>
      <c r="F19" s="132"/>
      <c r="G19" s="132"/>
      <c r="H19" s="132"/>
      <c r="I19" s="132"/>
      <c r="J19" s="132"/>
      <c r="K19" s="132"/>
      <c r="L19" s="131"/>
      <c r="M19" s="131"/>
      <c r="N19" s="131"/>
      <c r="O19" s="142"/>
      <c r="P19" s="142"/>
      <c r="Q19" s="131"/>
      <c r="R19" s="131"/>
    </row>
    <row r="20" spans="1:18" x14ac:dyDescent="0.25">
      <c r="A20" s="130" t="s">
        <v>242</v>
      </c>
      <c r="B20" s="143"/>
      <c r="C20" s="144"/>
      <c r="D20" s="144"/>
      <c r="E20" s="144"/>
      <c r="F20" s="144"/>
      <c r="G20" s="144"/>
      <c r="H20" s="144"/>
      <c r="I20" s="144"/>
      <c r="J20" s="144"/>
      <c r="K20" s="144"/>
      <c r="L20" s="143"/>
      <c r="M20" s="143"/>
      <c r="N20" s="143"/>
      <c r="O20" s="145"/>
      <c r="P20" s="145"/>
      <c r="Q20" s="131"/>
      <c r="R20" s="131"/>
    </row>
    <row r="21" spans="1:18" x14ac:dyDescent="0.25">
      <c r="A21" s="130" t="s">
        <v>243</v>
      </c>
      <c r="B21" s="135"/>
      <c r="C21" s="136"/>
      <c r="D21" s="136"/>
      <c r="E21" s="136"/>
      <c r="F21" s="136"/>
      <c r="G21" s="136"/>
      <c r="H21" s="136"/>
      <c r="I21" s="136"/>
      <c r="J21" s="136"/>
      <c r="K21" s="136"/>
      <c r="L21" s="135"/>
      <c r="M21" s="135"/>
      <c r="N21" s="135"/>
      <c r="O21" s="135"/>
      <c r="P21" s="135"/>
      <c r="Q21" s="131"/>
      <c r="R21" s="131"/>
    </row>
    <row r="22" spans="1:18" x14ac:dyDescent="0.25">
      <c r="A22" s="130" t="s">
        <v>244</v>
      </c>
      <c r="B22" s="135"/>
      <c r="C22" s="136"/>
      <c r="D22" s="136"/>
      <c r="E22" s="136"/>
      <c r="F22" s="136"/>
      <c r="G22" s="136"/>
      <c r="H22" s="136"/>
      <c r="I22" s="136"/>
      <c r="J22" s="137"/>
      <c r="K22" s="137"/>
      <c r="L22" s="138"/>
      <c r="M22" s="139"/>
      <c r="N22" s="139"/>
      <c r="O22" s="140"/>
      <c r="P22" s="140"/>
      <c r="Q22" s="131"/>
      <c r="R22" s="131"/>
    </row>
    <row r="23" spans="1:18" x14ac:dyDescent="0.25">
      <c r="A23" s="130" t="s">
        <v>245</v>
      </c>
      <c r="B23" s="135"/>
      <c r="C23" s="136"/>
      <c r="D23" s="136"/>
      <c r="E23" s="136"/>
      <c r="F23" s="136"/>
      <c r="G23" s="136"/>
      <c r="H23" s="136"/>
      <c r="I23" s="136"/>
      <c r="J23" s="136"/>
      <c r="K23" s="136"/>
      <c r="L23" s="138"/>
      <c r="M23" s="139"/>
      <c r="N23" s="138"/>
      <c r="O23" s="140"/>
      <c r="P23" s="140"/>
      <c r="Q23" s="131"/>
      <c r="R23" s="131"/>
    </row>
    <row r="24" spans="1:18" x14ac:dyDescent="0.25">
      <c r="A24" s="130" t="s">
        <v>246</v>
      </c>
      <c r="B24" s="131"/>
      <c r="C24" s="132"/>
      <c r="D24" s="132"/>
      <c r="E24" s="132"/>
      <c r="F24" s="132"/>
      <c r="G24" s="132"/>
      <c r="H24" s="132"/>
      <c r="I24" s="132"/>
      <c r="J24" s="132"/>
      <c r="K24" s="132"/>
      <c r="L24" s="131"/>
      <c r="M24" s="133"/>
      <c r="N24" s="133"/>
      <c r="O24" s="134"/>
      <c r="P24" s="134"/>
      <c r="Q24" s="131"/>
      <c r="R24" s="131"/>
    </row>
    <row r="25" spans="1:18" x14ac:dyDescent="0.25">
      <c r="A25" s="130" t="s">
        <v>247</v>
      </c>
      <c r="B25" s="143"/>
      <c r="C25" s="144"/>
      <c r="D25" s="144"/>
      <c r="E25" s="144"/>
      <c r="F25" s="144"/>
      <c r="G25" s="144"/>
      <c r="H25" s="144"/>
      <c r="I25" s="144"/>
      <c r="J25" s="144"/>
      <c r="K25" s="144"/>
      <c r="L25" s="143"/>
      <c r="M25" s="143"/>
      <c r="N25" s="143"/>
      <c r="O25" s="145"/>
      <c r="P25" s="145"/>
      <c r="Q25" s="131"/>
      <c r="R25" s="131"/>
    </row>
    <row r="26" spans="1:18" x14ac:dyDescent="0.25">
      <c r="A26" s="130" t="s">
        <v>248</v>
      </c>
      <c r="B26" s="131"/>
      <c r="C26" s="132"/>
      <c r="D26" s="132"/>
      <c r="E26" s="132"/>
      <c r="F26" s="132"/>
      <c r="G26" s="132"/>
      <c r="H26" s="132"/>
      <c r="I26" s="132"/>
      <c r="J26" s="132"/>
      <c r="K26" s="132"/>
      <c r="L26" s="131"/>
      <c r="M26" s="131"/>
      <c r="N26" s="131"/>
      <c r="O26" s="142"/>
      <c r="P26" s="142"/>
      <c r="Q26" s="131"/>
      <c r="R26" s="131"/>
    </row>
    <row r="27" spans="1:18" x14ac:dyDescent="0.25">
      <c r="A27" s="130" t="s">
        <v>249</v>
      </c>
      <c r="B27" s="135"/>
      <c r="C27" s="136"/>
      <c r="D27" s="136"/>
      <c r="E27" s="136"/>
      <c r="F27" s="136"/>
      <c r="G27" s="136"/>
      <c r="H27" s="136"/>
      <c r="I27" s="136"/>
      <c r="J27" s="136"/>
      <c r="K27" s="136"/>
      <c r="L27" s="138"/>
      <c r="M27" s="138"/>
      <c r="N27" s="138"/>
      <c r="O27" s="140"/>
      <c r="P27" s="140"/>
      <c r="Q27" s="131"/>
      <c r="R27" s="131"/>
    </row>
    <row r="28" spans="1:18" x14ac:dyDescent="0.25">
      <c r="A28" s="130" t="s">
        <v>250</v>
      </c>
      <c r="B28" s="131"/>
      <c r="C28" s="132"/>
      <c r="D28" s="132"/>
      <c r="E28" s="132"/>
      <c r="F28" s="132"/>
      <c r="G28" s="132"/>
      <c r="H28" s="132"/>
      <c r="I28" s="132"/>
      <c r="J28" s="132"/>
      <c r="K28" s="132"/>
      <c r="L28" s="131"/>
      <c r="M28" s="131"/>
      <c r="N28" s="131"/>
      <c r="O28" s="142"/>
      <c r="P28" s="131"/>
      <c r="Q28" s="131"/>
      <c r="R28" s="131"/>
    </row>
    <row r="29" spans="1:18" x14ac:dyDescent="0.25">
      <c r="A29" s="130" t="s">
        <v>251</v>
      </c>
      <c r="B29" s="135"/>
      <c r="C29" s="136"/>
      <c r="D29" s="136"/>
      <c r="E29" s="136"/>
      <c r="F29" s="136"/>
      <c r="G29" s="136"/>
      <c r="H29" s="136"/>
      <c r="I29" s="136"/>
      <c r="J29" s="136"/>
      <c r="K29" s="137"/>
      <c r="L29" s="138"/>
      <c r="M29" s="138"/>
      <c r="N29" s="138"/>
      <c r="O29" s="140"/>
      <c r="P29" s="140"/>
      <c r="Q29" s="131"/>
      <c r="R29" s="131"/>
    </row>
    <row r="30" spans="1:18" x14ac:dyDescent="0.25">
      <c r="A30" s="130" t="s">
        <v>252</v>
      </c>
      <c r="B30" s="131"/>
      <c r="C30" s="132"/>
      <c r="D30" s="132"/>
      <c r="E30" s="132"/>
      <c r="F30" s="132"/>
      <c r="G30" s="132"/>
      <c r="H30" s="132"/>
      <c r="I30" s="132"/>
      <c r="J30" s="132"/>
      <c r="K30" s="132"/>
      <c r="L30" s="131"/>
      <c r="M30" s="131"/>
      <c r="N30" s="131"/>
      <c r="O30" s="142"/>
      <c r="P30" s="131"/>
      <c r="Q30" s="131"/>
      <c r="R30" s="131"/>
    </row>
    <row r="31" spans="1:18" x14ac:dyDescent="0.25">
      <c r="A31" s="130" t="s">
        <v>253</v>
      </c>
      <c r="B31" s="143"/>
      <c r="C31" s="144"/>
      <c r="D31" s="144"/>
      <c r="E31" s="144"/>
      <c r="F31" s="144"/>
      <c r="G31" s="144"/>
      <c r="H31" s="144"/>
      <c r="I31" s="144"/>
      <c r="J31" s="144"/>
      <c r="K31" s="144"/>
      <c r="L31" s="143"/>
      <c r="M31" s="143"/>
      <c r="N31" s="143"/>
      <c r="O31" s="143"/>
      <c r="P31" s="143"/>
      <c r="Q31" s="131"/>
      <c r="R31" s="131"/>
    </row>
    <row r="32" spans="1:18" x14ac:dyDescent="0.25">
      <c r="A32" s="130" t="s">
        <v>254</v>
      </c>
      <c r="B32" s="135"/>
      <c r="C32" s="136"/>
      <c r="D32" s="136"/>
      <c r="E32" s="136"/>
      <c r="F32" s="136"/>
      <c r="G32" s="136"/>
      <c r="H32" s="136"/>
      <c r="I32" s="136"/>
      <c r="J32" s="137"/>
      <c r="K32" s="136"/>
      <c r="L32" s="135"/>
      <c r="M32" s="138"/>
      <c r="N32" s="138"/>
      <c r="O32" s="139"/>
      <c r="P32" s="139"/>
      <c r="Q32" s="131"/>
      <c r="R32" s="131"/>
    </row>
    <row r="33" spans="1:19" x14ac:dyDescent="0.25">
      <c r="A33" s="130" t="s">
        <v>255</v>
      </c>
      <c r="B33" s="135"/>
      <c r="C33" s="136"/>
      <c r="D33" s="136"/>
      <c r="E33" s="136"/>
      <c r="F33" s="136"/>
      <c r="G33" s="136"/>
      <c r="H33" s="136"/>
      <c r="I33" s="136"/>
      <c r="J33" s="136"/>
      <c r="K33" s="136"/>
      <c r="L33" s="135"/>
      <c r="M33" s="138"/>
      <c r="N33" s="138"/>
      <c r="O33" s="139"/>
      <c r="P33" s="139"/>
      <c r="Q33" s="131"/>
      <c r="R33" s="131"/>
    </row>
    <row r="34" spans="1:19" x14ac:dyDescent="0.25">
      <c r="A34" s="130" t="s">
        <v>256</v>
      </c>
      <c r="B34" s="143"/>
      <c r="C34" s="144"/>
      <c r="D34" s="144"/>
      <c r="E34" s="144"/>
      <c r="F34" s="144"/>
      <c r="G34" s="144"/>
      <c r="H34" s="144"/>
      <c r="I34" s="144"/>
      <c r="J34" s="144"/>
      <c r="K34" s="144"/>
      <c r="L34" s="143"/>
      <c r="M34" s="146"/>
      <c r="N34" s="143"/>
      <c r="O34" s="147"/>
      <c r="P34" s="147"/>
      <c r="Q34" s="131"/>
      <c r="R34" s="131"/>
    </row>
    <row r="35" spans="1:19" x14ac:dyDescent="0.25">
      <c r="A35" s="130" t="s">
        <v>257</v>
      </c>
      <c r="B35" s="135"/>
      <c r="C35" s="136"/>
      <c r="D35" s="136"/>
      <c r="E35" s="136"/>
      <c r="F35" s="136"/>
      <c r="G35" s="136"/>
      <c r="H35" s="136"/>
      <c r="I35" s="136"/>
      <c r="J35" s="136"/>
      <c r="K35" s="136"/>
      <c r="L35" s="138"/>
      <c r="M35" s="139"/>
      <c r="N35" s="139"/>
      <c r="O35" s="139"/>
      <c r="P35" s="139"/>
      <c r="Q35" s="131"/>
      <c r="R35" s="131"/>
    </row>
    <row r="36" spans="1:19" x14ac:dyDescent="0.25">
      <c r="A36" s="130" t="s">
        <v>258</v>
      </c>
      <c r="B36" s="131"/>
      <c r="C36" s="132"/>
      <c r="D36" s="132"/>
      <c r="E36" s="132"/>
      <c r="F36" s="132"/>
      <c r="G36" s="132"/>
      <c r="H36" s="132"/>
      <c r="I36" s="132"/>
      <c r="J36" s="132"/>
      <c r="K36" s="132"/>
      <c r="L36" s="133"/>
      <c r="M36" s="148"/>
      <c r="N36" s="148"/>
      <c r="O36" s="148"/>
      <c r="P36" s="148"/>
      <c r="Q36" s="149"/>
      <c r="R36" s="149"/>
      <c r="S36" s="131"/>
    </row>
    <row r="37" spans="1:19" x14ac:dyDescent="0.25">
      <c r="A37" s="130" t="s">
        <v>259</v>
      </c>
      <c r="B37" s="135"/>
      <c r="C37" s="136"/>
      <c r="D37" s="136"/>
      <c r="E37" s="136"/>
      <c r="F37" s="136"/>
      <c r="G37" s="136"/>
      <c r="H37" s="136"/>
      <c r="I37" s="136"/>
      <c r="J37" s="136"/>
      <c r="K37" s="136"/>
      <c r="L37" s="138"/>
      <c r="M37" s="150"/>
      <c r="N37" s="150"/>
      <c r="O37" s="150"/>
      <c r="P37" s="150"/>
      <c r="Q37" s="151"/>
      <c r="R37" s="149"/>
      <c r="S37" s="131"/>
    </row>
    <row r="38" spans="1:19" x14ac:dyDescent="0.25">
      <c r="A38" s="130" t="s">
        <v>260</v>
      </c>
      <c r="B38" s="131"/>
      <c r="C38" s="132"/>
      <c r="D38" s="132"/>
      <c r="E38" s="132"/>
      <c r="F38" s="132"/>
      <c r="G38" s="132"/>
      <c r="H38" s="132"/>
      <c r="I38" s="132"/>
      <c r="J38" s="132"/>
      <c r="K38" s="132"/>
      <c r="L38" s="131"/>
      <c r="M38" s="131"/>
      <c r="N38" s="131"/>
      <c r="O38" s="131"/>
      <c r="P38" s="152"/>
      <c r="Q38" s="131"/>
      <c r="R38" s="131"/>
    </row>
    <row r="39" spans="1:19" x14ac:dyDescent="0.25">
      <c r="A39" s="130" t="s">
        <v>261</v>
      </c>
      <c r="B39" s="143"/>
      <c r="C39" s="144"/>
      <c r="D39" s="144"/>
      <c r="E39" s="144"/>
      <c r="F39" s="144"/>
      <c r="G39" s="144"/>
      <c r="H39" s="144"/>
      <c r="I39" s="144"/>
      <c r="J39" s="144"/>
      <c r="K39" s="144"/>
      <c r="L39" s="143"/>
      <c r="M39" s="143"/>
      <c r="N39" s="143"/>
      <c r="O39" s="147"/>
      <c r="P39" s="147"/>
      <c r="Q39" s="131"/>
      <c r="R39" s="131"/>
    </row>
    <row r="40" spans="1:19" x14ac:dyDescent="0.25">
      <c r="A40" s="130" t="s">
        <v>262</v>
      </c>
      <c r="B40" s="135"/>
      <c r="C40" s="136"/>
      <c r="D40" s="136"/>
      <c r="E40" s="136"/>
      <c r="F40" s="136"/>
      <c r="G40" s="136"/>
      <c r="H40" s="136"/>
      <c r="I40" s="136"/>
      <c r="J40" s="137"/>
      <c r="K40" s="136"/>
      <c r="L40" s="138"/>
      <c r="M40" s="139"/>
      <c r="N40" s="138"/>
      <c r="O40" s="139"/>
      <c r="P40" s="139"/>
      <c r="Q40" s="131"/>
      <c r="R40" s="131"/>
    </row>
    <row r="41" spans="1:19" x14ac:dyDescent="0.25">
      <c r="A41" s="130" t="s">
        <v>263</v>
      </c>
      <c r="B41" s="135"/>
      <c r="C41" s="136"/>
      <c r="D41" s="136"/>
      <c r="E41" s="136"/>
      <c r="F41" s="136"/>
      <c r="G41" s="136"/>
      <c r="H41" s="136"/>
      <c r="I41" s="136"/>
      <c r="J41" s="136"/>
      <c r="K41" s="137"/>
      <c r="L41" s="138"/>
      <c r="M41" s="138"/>
      <c r="N41" s="138"/>
      <c r="O41" s="139"/>
      <c r="P41" s="139"/>
      <c r="Q41" s="131"/>
      <c r="R41" s="131"/>
    </row>
    <row r="42" spans="1:19" x14ac:dyDescent="0.25">
      <c r="A42" s="130" t="s">
        <v>264</v>
      </c>
      <c r="B42" s="135"/>
      <c r="C42" s="136"/>
      <c r="D42" s="136"/>
      <c r="E42" s="136"/>
      <c r="F42" s="136"/>
      <c r="G42" s="136"/>
      <c r="H42" s="136"/>
      <c r="I42" s="136"/>
      <c r="J42" s="136"/>
      <c r="K42" s="137"/>
      <c r="L42" s="138"/>
      <c r="M42" s="138"/>
      <c r="N42" s="138"/>
      <c r="O42" s="139"/>
      <c r="P42" s="139"/>
      <c r="Q42" s="131"/>
      <c r="R42" s="131"/>
    </row>
    <row r="43" spans="1:19" x14ac:dyDescent="0.25">
      <c r="A43" s="153" t="s">
        <v>265</v>
      </c>
      <c r="B43" s="154"/>
      <c r="C43" s="155"/>
      <c r="D43" s="155"/>
      <c r="E43" s="155"/>
      <c r="F43" s="155"/>
      <c r="G43" s="155"/>
      <c r="H43" s="155"/>
      <c r="I43" s="155"/>
      <c r="J43" s="156"/>
      <c r="K43" s="156"/>
      <c r="L43" s="157"/>
      <c r="M43" s="157"/>
      <c r="N43" s="157"/>
      <c r="O43" s="158"/>
      <c r="P43" s="158"/>
      <c r="Q43" s="131"/>
      <c r="R43" s="131"/>
    </row>
    <row r="44" spans="1:19" x14ac:dyDescent="0.25">
      <c r="A44" s="130" t="s">
        <v>266</v>
      </c>
      <c r="B44" s="131"/>
      <c r="C44" s="132"/>
      <c r="D44" s="132"/>
      <c r="E44" s="132"/>
      <c r="F44" s="132"/>
      <c r="G44" s="132"/>
      <c r="H44" s="132"/>
      <c r="I44" s="132"/>
      <c r="J44" s="132"/>
      <c r="K44" s="132"/>
      <c r="L44" s="131"/>
      <c r="M44" s="131"/>
      <c r="N44" s="131"/>
      <c r="O44" s="142"/>
      <c r="P44" s="142"/>
      <c r="Q44" s="131"/>
      <c r="R44" s="131"/>
    </row>
    <row r="45" spans="1:19" x14ac:dyDescent="0.25">
      <c r="A45" s="130" t="s">
        <v>267</v>
      </c>
      <c r="B45" s="131"/>
      <c r="C45" s="132"/>
      <c r="D45" s="132"/>
      <c r="E45" s="132"/>
      <c r="F45" s="132"/>
      <c r="G45" s="132"/>
      <c r="H45" s="132"/>
      <c r="I45" s="132"/>
      <c r="J45" s="132"/>
      <c r="K45" s="132"/>
      <c r="L45" s="131"/>
      <c r="M45" s="131"/>
      <c r="N45" s="131"/>
      <c r="O45" s="142"/>
      <c r="P45" s="142"/>
      <c r="Q45" s="131"/>
      <c r="R45" s="131"/>
    </row>
    <row r="46" spans="1:19" x14ac:dyDescent="0.25">
      <c r="A46" s="159" t="s">
        <v>268</v>
      </c>
      <c r="B46" s="160"/>
      <c r="C46" s="160"/>
      <c r="D46" s="160"/>
      <c r="E46" s="160"/>
      <c r="F46" s="160"/>
      <c r="G46" s="160"/>
      <c r="H46" s="160"/>
      <c r="I46" s="160"/>
      <c r="J46" s="160"/>
      <c r="K46" s="160"/>
      <c r="L46" s="160"/>
      <c r="M46" s="160"/>
      <c r="N46" s="160"/>
      <c r="O46" s="161"/>
      <c r="P46" s="161"/>
      <c r="Q46" s="160"/>
      <c r="R46" s="160"/>
    </row>
    <row r="47" spans="1:19" x14ac:dyDescent="0.25">
      <c r="A47" s="162" t="s">
        <v>269</v>
      </c>
      <c r="B47" s="131"/>
      <c r="C47" s="132"/>
      <c r="D47" s="132"/>
      <c r="E47" s="132"/>
      <c r="F47" s="132"/>
      <c r="G47" s="132"/>
      <c r="H47" s="132"/>
      <c r="I47" s="132"/>
      <c r="J47" s="132"/>
      <c r="K47" s="132"/>
      <c r="L47" s="131"/>
      <c r="M47" s="131"/>
      <c r="N47" s="131"/>
      <c r="O47" s="142"/>
      <c r="P47" s="142"/>
      <c r="Q47" s="131"/>
      <c r="R47" s="131"/>
    </row>
    <row r="48" spans="1:19" x14ac:dyDescent="0.25">
      <c r="A48" s="130" t="s">
        <v>270</v>
      </c>
      <c r="B48" s="131"/>
      <c r="C48" s="132"/>
      <c r="D48" s="132"/>
      <c r="E48" s="132"/>
      <c r="F48" s="132"/>
      <c r="G48" s="132"/>
      <c r="H48" s="132"/>
      <c r="I48" s="132"/>
      <c r="J48" s="132"/>
      <c r="K48" s="132"/>
      <c r="L48" s="131"/>
      <c r="M48" s="131"/>
      <c r="N48" s="131"/>
      <c r="O48" s="131"/>
      <c r="P48" s="131"/>
      <c r="Q48" s="131"/>
      <c r="R48" s="131"/>
    </row>
    <row r="49" spans="1:18" x14ac:dyDescent="0.25">
      <c r="A49" s="130" t="s">
        <v>271</v>
      </c>
      <c r="B49" s="131"/>
      <c r="C49" s="132"/>
      <c r="D49" s="132"/>
      <c r="E49" s="132"/>
      <c r="F49" s="132"/>
      <c r="G49" s="132"/>
      <c r="H49" s="132"/>
      <c r="I49" s="132"/>
      <c r="J49" s="132"/>
      <c r="K49" s="132"/>
      <c r="L49" s="131"/>
      <c r="M49" s="131"/>
      <c r="N49" s="131"/>
      <c r="O49" s="142"/>
      <c r="P49" s="142"/>
      <c r="Q49" s="131"/>
      <c r="R49" s="131"/>
    </row>
    <row r="50" spans="1:18" x14ac:dyDescent="0.25">
      <c r="A50" s="130" t="s">
        <v>272</v>
      </c>
      <c r="B50" s="131"/>
      <c r="C50" s="132"/>
      <c r="D50" s="132"/>
      <c r="E50" s="132"/>
      <c r="F50" s="132"/>
      <c r="G50" s="132"/>
      <c r="H50" s="132"/>
      <c r="I50" s="132"/>
      <c r="J50" s="132"/>
      <c r="K50" s="132"/>
      <c r="L50" s="131"/>
      <c r="M50" s="131"/>
      <c r="N50" s="131"/>
      <c r="O50" s="131"/>
      <c r="P50" s="131"/>
      <c r="Q50" s="131"/>
      <c r="R50" s="131"/>
    </row>
    <row r="51" spans="1:18" x14ac:dyDescent="0.25">
      <c r="A51" s="130" t="s">
        <v>273</v>
      </c>
      <c r="B51" s="131"/>
      <c r="C51" s="132"/>
      <c r="D51" s="132"/>
      <c r="E51" s="132"/>
      <c r="F51" s="132"/>
      <c r="G51" s="132"/>
      <c r="H51" s="132"/>
      <c r="I51" s="132"/>
      <c r="J51" s="132"/>
      <c r="K51" s="132"/>
      <c r="L51" s="131"/>
      <c r="M51" s="131"/>
      <c r="N51" s="131"/>
      <c r="O51" s="131"/>
      <c r="P51" s="142"/>
      <c r="Q51" s="131"/>
      <c r="R51" s="131"/>
    </row>
    <row r="52" spans="1:18" x14ac:dyDescent="0.25">
      <c r="A52" s="130" t="s">
        <v>274</v>
      </c>
      <c r="B52" s="131"/>
      <c r="C52" s="132"/>
      <c r="D52" s="132"/>
      <c r="E52" s="132"/>
      <c r="F52" s="132"/>
      <c r="G52" s="132"/>
      <c r="H52" s="132"/>
      <c r="I52" s="132"/>
      <c r="J52" s="132"/>
      <c r="K52" s="132"/>
      <c r="L52" s="131"/>
      <c r="M52" s="131"/>
      <c r="N52" s="131"/>
      <c r="O52" s="152"/>
      <c r="P52" s="152"/>
      <c r="Q52" s="131"/>
      <c r="R52" s="131"/>
    </row>
    <row r="53" spans="1:18" x14ac:dyDescent="0.25">
      <c r="A53" s="130" t="s">
        <v>275</v>
      </c>
      <c r="B53" s="131"/>
      <c r="C53" s="132"/>
      <c r="D53" s="132"/>
      <c r="E53" s="132"/>
      <c r="F53" s="132"/>
      <c r="G53" s="132"/>
      <c r="H53" s="132"/>
      <c r="I53" s="132"/>
      <c r="J53" s="132"/>
      <c r="K53" s="132"/>
      <c r="L53" s="131"/>
      <c r="M53" s="131"/>
      <c r="N53" s="131"/>
      <c r="O53" s="142"/>
      <c r="P53" s="142"/>
      <c r="Q53" s="131"/>
      <c r="R53" s="131"/>
    </row>
    <row r="54" spans="1:18" x14ac:dyDescent="0.25">
      <c r="A54" s="130" t="s">
        <v>276</v>
      </c>
      <c r="B54" s="131"/>
      <c r="C54" s="132"/>
      <c r="D54" s="132"/>
      <c r="E54" s="132"/>
      <c r="F54" s="132"/>
      <c r="G54" s="132"/>
      <c r="H54" s="132"/>
      <c r="I54" s="132"/>
      <c r="J54" s="132"/>
      <c r="K54" s="132"/>
      <c r="L54" s="131"/>
      <c r="M54" s="131"/>
      <c r="N54" s="131"/>
      <c r="O54" s="142"/>
      <c r="P54" s="142"/>
      <c r="Q54" s="131"/>
      <c r="R54" s="131"/>
    </row>
    <row r="55" spans="1:18" x14ac:dyDescent="0.25">
      <c r="A55" s="130" t="s">
        <v>277</v>
      </c>
      <c r="B55" s="131"/>
      <c r="C55" s="132"/>
      <c r="D55" s="132"/>
      <c r="E55" s="132"/>
      <c r="F55" s="132"/>
      <c r="G55" s="132"/>
      <c r="H55" s="132"/>
      <c r="I55" s="132"/>
      <c r="J55" s="132"/>
      <c r="K55" s="132"/>
      <c r="L55" s="131"/>
      <c r="M55" s="131"/>
      <c r="N55" s="131"/>
      <c r="O55" s="142"/>
      <c r="P55" s="142"/>
      <c r="Q55" s="131"/>
      <c r="R55" s="131"/>
    </row>
    <row r="56" spans="1:18" x14ac:dyDescent="0.25">
      <c r="A56" s="130" t="s">
        <v>278</v>
      </c>
      <c r="B56" s="131"/>
      <c r="C56" s="132"/>
      <c r="D56" s="132"/>
      <c r="E56" s="132"/>
      <c r="F56" s="132"/>
      <c r="G56" s="132"/>
      <c r="H56" s="132"/>
      <c r="I56" s="132"/>
      <c r="J56" s="132"/>
      <c r="K56" s="132"/>
      <c r="L56" s="131"/>
      <c r="M56" s="131"/>
      <c r="N56" s="131"/>
      <c r="O56" s="131"/>
      <c r="P56" s="131"/>
      <c r="Q56" s="131"/>
      <c r="R56" s="131"/>
    </row>
    <row r="57" spans="1:18" x14ac:dyDescent="0.25">
      <c r="A57" s="130" t="s">
        <v>279</v>
      </c>
      <c r="B57" s="131"/>
      <c r="C57" s="132"/>
      <c r="D57" s="132"/>
      <c r="E57" s="132"/>
      <c r="F57" s="132"/>
      <c r="G57" s="132"/>
      <c r="H57" s="132"/>
      <c r="I57" s="132"/>
      <c r="J57" s="132"/>
      <c r="K57" s="132"/>
      <c r="L57" s="131"/>
      <c r="M57" s="131"/>
      <c r="N57" s="131"/>
      <c r="O57" s="152"/>
      <c r="P57" s="142"/>
      <c r="Q57" s="131"/>
      <c r="R57" s="131"/>
    </row>
    <row r="58" spans="1:18" x14ac:dyDescent="0.25">
      <c r="A58" s="130" t="s">
        <v>280</v>
      </c>
      <c r="B58" s="131"/>
      <c r="C58" s="132"/>
      <c r="D58" s="132"/>
      <c r="E58" s="132"/>
      <c r="F58" s="132"/>
      <c r="G58" s="132"/>
      <c r="H58" s="132"/>
      <c r="I58" s="132"/>
      <c r="J58" s="132"/>
      <c r="K58" s="132"/>
      <c r="L58" s="131"/>
      <c r="M58" s="131"/>
      <c r="N58" s="131"/>
      <c r="O58" s="142"/>
      <c r="P58" s="142"/>
      <c r="Q58" s="131"/>
      <c r="R58" s="131"/>
    </row>
  </sheetData>
  <mergeCells count="8">
    <mergeCell ref="A1:P1"/>
    <mergeCell ref="A4:P4"/>
    <mergeCell ref="A6:A7"/>
    <mergeCell ref="B6:B7"/>
    <mergeCell ref="C6:C7"/>
    <mergeCell ref="D6:D7"/>
    <mergeCell ref="E6:K6"/>
    <mergeCell ref="L6:R6"/>
  </mergeCells>
  <pageMargins left="0.70078740157480324" right="0.70078740157480324" top="0.75196850393700776" bottom="0.75196850393700776" header="0.3" footer="0.3"/>
  <pageSetup paperSize="9" scale="55" orientation="landscape" useFirstPageNumber="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0"/>
  <sheetViews>
    <sheetView view="pageBreakPreview" workbookViewId="0">
      <pane xSplit="1" ySplit="7" topLeftCell="B8" activePane="bottomRight" state="frozen"/>
      <selection pane="topRight"/>
      <selection pane="bottomLeft"/>
      <selection pane="bottomRight" activeCell="I44" sqref="I44"/>
    </sheetView>
  </sheetViews>
  <sheetFormatPr defaultRowHeight="15" x14ac:dyDescent="0.25"/>
  <cols>
    <col min="1" max="1" width="52.5703125" customWidth="1"/>
  </cols>
  <sheetData>
    <row r="1" spans="1:18" x14ac:dyDescent="0.25">
      <c r="A1" s="127" t="s">
        <v>281</v>
      </c>
    </row>
    <row r="2" spans="1:18" x14ac:dyDescent="0.25">
      <c r="A2" s="127" t="s">
        <v>11</v>
      </c>
    </row>
    <row r="3" spans="1:18" x14ac:dyDescent="0.25">
      <c r="A3" s="1222" t="s">
        <v>1190</v>
      </c>
      <c r="B3" s="1222"/>
      <c r="C3" s="1222"/>
      <c r="D3" s="1222"/>
      <c r="E3" s="1222"/>
      <c r="F3" s="1222"/>
      <c r="G3" s="1222"/>
      <c r="H3" s="1222"/>
      <c r="I3" s="1222"/>
      <c r="J3" s="1222"/>
      <c r="K3" s="1222"/>
      <c r="L3" s="1222"/>
      <c r="M3" s="1222"/>
      <c r="N3" s="1222"/>
      <c r="O3" s="1222"/>
      <c r="P3" s="1222"/>
      <c r="Q3" s="1222"/>
      <c r="R3" s="1222"/>
    </row>
    <row r="5" spans="1:18" x14ac:dyDescent="0.25">
      <c r="A5" s="1227" t="s">
        <v>11</v>
      </c>
      <c r="B5" s="1229" t="s">
        <v>282</v>
      </c>
      <c r="C5" s="1229"/>
      <c r="D5" s="1229"/>
      <c r="E5" s="1230"/>
      <c r="F5" s="1229" t="s">
        <v>283</v>
      </c>
      <c r="G5" s="1229"/>
      <c r="H5" s="1229"/>
      <c r="I5" s="1229"/>
      <c r="J5" s="1229"/>
      <c r="K5" s="1229"/>
      <c r="L5" s="1230"/>
      <c r="M5" s="1229" t="s">
        <v>284</v>
      </c>
      <c r="N5" s="1229"/>
      <c r="O5" s="1229"/>
      <c r="P5" s="1229"/>
      <c r="Q5" s="1229"/>
      <c r="R5" s="1230"/>
    </row>
    <row r="6" spans="1:18" x14ac:dyDescent="0.25">
      <c r="A6" s="1228"/>
      <c r="B6" s="163" t="s">
        <v>210</v>
      </c>
      <c r="C6" s="163" t="s">
        <v>285</v>
      </c>
      <c r="D6" s="163" t="s">
        <v>286</v>
      </c>
      <c r="E6" s="163" t="s">
        <v>287</v>
      </c>
      <c r="F6" s="163" t="s">
        <v>212</v>
      </c>
      <c r="G6" s="163" t="s">
        <v>288</v>
      </c>
      <c r="H6" s="163" t="s">
        <v>289</v>
      </c>
      <c r="I6" s="163" t="s">
        <v>290</v>
      </c>
      <c r="J6" s="163" t="s">
        <v>291</v>
      </c>
      <c r="K6" s="163" t="s">
        <v>292</v>
      </c>
      <c r="L6" s="163" t="s">
        <v>293</v>
      </c>
      <c r="M6" s="163" t="s">
        <v>288</v>
      </c>
      <c r="N6" s="163" t="s">
        <v>289</v>
      </c>
      <c r="O6" s="163" t="s">
        <v>290</v>
      </c>
      <c r="P6" s="163" t="s">
        <v>291</v>
      </c>
      <c r="Q6" s="163" t="s">
        <v>292</v>
      </c>
      <c r="R6" s="163" t="s">
        <v>293</v>
      </c>
    </row>
    <row r="7" spans="1:18" x14ac:dyDescent="0.25">
      <c r="A7" s="164" t="s">
        <v>294</v>
      </c>
      <c r="B7" s="165"/>
      <c r="C7" s="165"/>
      <c r="D7" s="165"/>
      <c r="E7" s="165"/>
      <c r="F7" s="166"/>
      <c r="G7" s="166"/>
      <c r="H7" s="166"/>
      <c r="I7" s="166"/>
      <c r="J7" s="166"/>
      <c r="K7" s="166"/>
      <c r="L7" s="166"/>
      <c r="M7" s="167"/>
      <c r="N7" s="167"/>
      <c r="O7" s="167"/>
      <c r="P7" s="167"/>
      <c r="Q7" s="167"/>
      <c r="R7" s="167"/>
    </row>
    <row r="8" spans="1:18" x14ac:dyDescent="0.25">
      <c r="A8" s="168" t="s">
        <v>230</v>
      </c>
      <c r="B8" s="169"/>
      <c r="C8" s="169"/>
      <c r="D8" s="169"/>
      <c r="E8" s="169"/>
      <c r="F8" s="170"/>
      <c r="G8" s="170"/>
      <c r="H8" s="170"/>
      <c r="I8" s="170"/>
      <c r="J8" s="170"/>
      <c r="K8" s="170"/>
      <c r="L8" s="170"/>
      <c r="M8" s="171"/>
      <c r="N8" s="171"/>
      <c r="O8" s="171"/>
      <c r="P8" s="171"/>
      <c r="Q8" s="171"/>
      <c r="R8" s="171"/>
    </row>
    <row r="9" spans="1:18" x14ac:dyDescent="0.25">
      <c r="A9" s="168" t="s">
        <v>295</v>
      </c>
      <c r="B9" s="169"/>
      <c r="C9" s="169"/>
      <c r="D9" s="169"/>
      <c r="E9" s="169"/>
      <c r="F9" s="170"/>
      <c r="G9" s="170"/>
      <c r="H9" s="170"/>
      <c r="I9" s="170"/>
      <c r="J9" s="170"/>
      <c r="K9" s="170"/>
      <c r="L9" s="170"/>
      <c r="M9" s="170"/>
      <c r="N9" s="170"/>
      <c r="O9" s="170"/>
      <c r="P9" s="170"/>
      <c r="Q9" s="170"/>
      <c r="R9" s="170"/>
    </row>
    <row r="10" spans="1:18" x14ac:dyDescent="0.25">
      <c r="A10" s="168" t="s">
        <v>296</v>
      </c>
      <c r="B10" s="169"/>
      <c r="C10" s="169"/>
      <c r="D10" s="169"/>
      <c r="E10" s="169"/>
      <c r="F10" s="170"/>
      <c r="G10" s="170"/>
      <c r="H10" s="170"/>
      <c r="I10" s="170"/>
      <c r="J10" s="170"/>
      <c r="K10" s="170"/>
      <c r="L10" s="170"/>
      <c r="M10" s="170"/>
      <c r="N10" s="170"/>
      <c r="O10" s="170"/>
      <c r="P10" s="170"/>
      <c r="Q10" s="170"/>
      <c r="R10" s="170"/>
    </row>
    <row r="11" spans="1:18" x14ac:dyDescent="0.25">
      <c r="A11" s="168" t="s">
        <v>231</v>
      </c>
      <c r="B11" s="169"/>
      <c r="C11" s="169"/>
      <c r="D11" s="169"/>
      <c r="E11" s="169"/>
      <c r="F11" s="170"/>
      <c r="G11" s="170"/>
      <c r="H11" s="170"/>
      <c r="I11" s="170"/>
      <c r="J11" s="170"/>
      <c r="K11" s="170"/>
      <c r="L11" s="170"/>
      <c r="M11" s="172"/>
      <c r="N11" s="172"/>
      <c r="O11" s="172"/>
      <c r="P11" s="172"/>
      <c r="Q11" s="172"/>
      <c r="R11" s="172"/>
    </row>
    <row r="12" spans="1:18" x14ac:dyDescent="0.25">
      <c r="A12" s="168" t="s">
        <v>232</v>
      </c>
      <c r="B12" s="169"/>
      <c r="C12" s="169"/>
      <c r="D12" s="169"/>
      <c r="E12" s="169"/>
      <c r="F12" s="170"/>
      <c r="G12" s="170"/>
      <c r="H12" s="170"/>
      <c r="I12" s="170"/>
      <c r="J12" s="170"/>
      <c r="K12" s="170"/>
      <c r="L12" s="170"/>
      <c r="M12" s="171"/>
      <c r="N12" s="171"/>
      <c r="O12" s="171"/>
      <c r="P12" s="171"/>
      <c r="Q12" s="171"/>
      <c r="R12" s="171"/>
    </row>
    <row r="13" spans="1:18" x14ac:dyDescent="0.25">
      <c r="A13" s="168" t="s">
        <v>233</v>
      </c>
      <c r="B13" s="169"/>
      <c r="C13" s="169"/>
      <c r="D13" s="169"/>
      <c r="E13" s="169"/>
      <c r="F13" s="170"/>
      <c r="G13" s="170"/>
      <c r="H13" s="170"/>
      <c r="I13" s="170"/>
      <c r="J13" s="170"/>
      <c r="K13" s="170"/>
      <c r="L13" s="170"/>
      <c r="M13" s="171"/>
      <c r="N13" s="171"/>
      <c r="O13" s="171"/>
      <c r="P13" s="171"/>
      <c r="Q13" s="171"/>
      <c r="R13" s="171"/>
    </row>
    <row r="14" spans="1:18" x14ac:dyDescent="0.25">
      <c r="A14" s="168" t="s">
        <v>234</v>
      </c>
      <c r="B14" s="169"/>
      <c r="C14" s="169"/>
      <c r="D14" s="169"/>
      <c r="E14" s="169"/>
      <c r="F14" s="170"/>
      <c r="G14" s="170"/>
      <c r="H14" s="170"/>
      <c r="I14" s="170"/>
      <c r="J14" s="170"/>
      <c r="K14" s="170"/>
      <c r="L14" s="170"/>
      <c r="M14" s="171"/>
      <c r="N14" s="171"/>
      <c r="O14" s="171"/>
      <c r="P14" s="171"/>
      <c r="Q14" s="171"/>
      <c r="R14" s="171"/>
    </row>
    <row r="15" spans="1:18" x14ac:dyDescent="0.25">
      <c r="A15" s="168" t="s">
        <v>235</v>
      </c>
      <c r="B15" s="169"/>
      <c r="C15" s="169"/>
      <c r="D15" s="169"/>
      <c r="E15" s="169"/>
      <c r="F15" s="170"/>
      <c r="G15" s="170"/>
      <c r="H15" s="170"/>
      <c r="I15" s="170"/>
      <c r="J15" s="170"/>
      <c r="K15" s="170"/>
      <c r="L15" s="170"/>
      <c r="M15" s="171"/>
      <c r="N15" s="171"/>
      <c r="O15" s="171"/>
      <c r="P15" s="171"/>
      <c r="Q15" s="171"/>
      <c r="R15" s="171"/>
    </row>
    <row r="16" spans="1:18" x14ac:dyDescent="0.25">
      <c r="A16" s="168" t="s">
        <v>236</v>
      </c>
      <c r="B16" s="169"/>
      <c r="C16" s="169"/>
      <c r="D16" s="169"/>
      <c r="E16" s="169"/>
      <c r="F16" s="170"/>
      <c r="G16" s="170"/>
      <c r="H16" s="170"/>
      <c r="I16" s="170"/>
      <c r="J16" s="170"/>
      <c r="K16" s="170"/>
      <c r="L16" s="170"/>
      <c r="M16" s="171"/>
      <c r="N16" s="171"/>
      <c r="O16" s="171"/>
      <c r="P16" s="171"/>
      <c r="Q16" s="171"/>
      <c r="R16" s="171"/>
    </row>
    <row r="17" spans="1:18" x14ac:dyDescent="0.25">
      <c r="A17" s="168" t="s">
        <v>237</v>
      </c>
      <c r="B17" s="169"/>
      <c r="C17" s="169"/>
      <c r="D17" s="169"/>
      <c r="E17" s="169"/>
      <c r="F17" s="170"/>
      <c r="G17" s="170"/>
      <c r="H17" s="170"/>
      <c r="I17" s="170"/>
      <c r="J17" s="170"/>
      <c r="K17" s="170"/>
      <c r="L17" s="170"/>
      <c r="M17" s="171"/>
      <c r="N17" s="171"/>
      <c r="O17" s="171"/>
      <c r="P17" s="171"/>
      <c r="Q17" s="171"/>
      <c r="R17" s="171"/>
    </row>
    <row r="18" spans="1:18" x14ac:dyDescent="0.25">
      <c r="A18" s="168" t="s">
        <v>238</v>
      </c>
      <c r="B18" s="169"/>
      <c r="C18" s="169"/>
      <c r="D18" s="169"/>
      <c r="E18" s="169"/>
      <c r="F18" s="170"/>
      <c r="G18" s="170"/>
      <c r="H18" s="170"/>
      <c r="I18" s="170"/>
      <c r="J18" s="170"/>
      <c r="K18" s="170"/>
      <c r="L18" s="170"/>
      <c r="M18" s="171"/>
      <c r="N18" s="171"/>
      <c r="O18" s="171"/>
      <c r="P18" s="171"/>
      <c r="Q18" s="171"/>
      <c r="R18" s="171"/>
    </row>
    <row r="19" spans="1:18" x14ac:dyDescent="0.25">
      <c r="A19" s="168" t="s">
        <v>239</v>
      </c>
      <c r="B19" s="169"/>
      <c r="C19" s="169"/>
      <c r="D19" s="169"/>
      <c r="E19" s="169"/>
      <c r="F19" s="170"/>
      <c r="G19" s="170"/>
      <c r="H19" s="170"/>
      <c r="I19" s="170"/>
      <c r="J19" s="170"/>
      <c r="K19" s="170"/>
      <c r="L19" s="170"/>
      <c r="M19" s="171"/>
      <c r="N19" s="171"/>
      <c r="O19" s="171"/>
      <c r="P19" s="171"/>
      <c r="Q19" s="171"/>
      <c r="R19" s="171"/>
    </row>
    <row r="20" spans="1:18" x14ac:dyDescent="0.25">
      <c r="A20" s="168" t="s">
        <v>240</v>
      </c>
      <c r="B20" s="169"/>
      <c r="C20" s="169"/>
      <c r="D20" s="169"/>
      <c r="E20" s="169"/>
      <c r="F20" s="170"/>
      <c r="G20" s="170"/>
      <c r="H20" s="170"/>
      <c r="I20" s="170"/>
      <c r="J20" s="170"/>
      <c r="K20" s="170"/>
      <c r="L20" s="170"/>
      <c r="M20" s="172"/>
      <c r="N20" s="172"/>
      <c r="O20" s="172"/>
      <c r="P20" s="172"/>
      <c r="Q20" s="172"/>
      <c r="R20" s="172"/>
    </row>
    <row r="21" spans="1:18" x14ac:dyDescent="0.25">
      <c r="A21" s="168" t="s">
        <v>242</v>
      </c>
      <c r="B21" s="169"/>
      <c r="C21" s="169"/>
      <c r="D21" s="169"/>
      <c r="E21" s="169"/>
      <c r="F21" s="170"/>
      <c r="G21" s="170"/>
      <c r="H21" s="170"/>
      <c r="I21" s="170"/>
      <c r="J21" s="170"/>
      <c r="K21" s="170"/>
      <c r="L21" s="170"/>
      <c r="M21" s="171"/>
      <c r="N21" s="171"/>
      <c r="O21" s="171"/>
      <c r="P21" s="171"/>
      <c r="Q21" s="171"/>
      <c r="R21" s="171"/>
    </row>
    <row r="22" spans="1:18" x14ac:dyDescent="0.25">
      <c r="A22" s="168" t="s">
        <v>241</v>
      </c>
      <c r="B22" s="169"/>
      <c r="C22" s="169"/>
      <c r="D22" s="169"/>
      <c r="E22" s="169"/>
      <c r="F22" s="170"/>
      <c r="G22" s="170"/>
      <c r="H22" s="170"/>
      <c r="I22" s="170"/>
      <c r="J22" s="170"/>
      <c r="K22" s="170"/>
      <c r="L22" s="170"/>
      <c r="M22" s="171"/>
      <c r="N22" s="171"/>
      <c r="O22" s="171"/>
      <c r="P22" s="171"/>
      <c r="Q22" s="171"/>
      <c r="R22" s="171"/>
    </row>
    <row r="23" spans="1:18" x14ac:dyDescent="0.25">
      <c r="A23" s="168" t="s">
        <v>243</v>
      </c>
      <c r="B23" s="169"/>
      <c r="C23" s="169"/>
      <c r="D23" s="169"/>
      <c r="E23" s="169"/>
      <c r="F23" s="170"/>
      <c r="G23" s="170"/>
      <c r="H23" s="170"/>
      <c r="I23" s="170"/>
      <c r="J23" s="170"/>
      <c r="K23" s="170"/>
      <c r="L23" s="170"/>
      <c r="M23" s="171"/>
      <c r="N23" s="171"/>
      <c r="O23" s="171"/>
      <c r="P23" s="171"/>
      <c r="Q23" s="171"/>
      <c r="R23" s="171"/>
    </row>
    <row r="24" spans="1:18" x14ac:dyDescent="0.25">
      <c r="A24" s="168" t="s">
        <v>244</v>
      </c>
      <c r="B24" s="169"/>
      <c r="C24" s="169"/>
      <c r="D24" s="169"/>
      <c r="E24" s="169"/>
      <c r="F24" s="170"/>
      <c r="G24" s="170"/>
      <c r="H24" s="170"/>
      <c r="I24" s="170"/>
      <c r="J24" s="170"/>
      <c r="K24" s="170"/>
      <c r="L24" s="170"/>
      <c r="M24" s="171"/>
      <c r="N24" s="171"/>
      <c r="O24" s="171"/>
      <c r="P24" s="171"/>
      <c r="Q24" s="171"/>
      <c r="R24" s="171"/>
    </row>
    <row r="25" spans="1:18" x14ac:dyDescent="0.25">
      <c r="A25" s="168" t="s">
        <v>245</v>
      </c>
      <c r="B25" s="169"/>
      <c r="C25" s="169"/>
      <c r="D25" s="169"/>
      <c r="E25" s="169"/>
      <c r="F25" s="170"/>
      <c r="G25" s="170"/>
      <c r="H25" s="170"/>
      <c r="I25" s="170"/>
      <c r="J25" s="170"/>
      <c r="K25" s="170"/>
      <c r="L25" s="170"/>
      <c r="M25" s="171"/>
      <c r="N25" s="171"/>
      <c r="O25" s="171"/>
      <c r="P25" s="171"/>
      <c r="Q25" s="171"/>
      <c r="R25" s="171"/>
    </row>
    <row r="26" spans="1:18" x14ac:dyDescent="0.25">
      <c r="A26" s="168" t="s">
        <v>246</v>
      </c>
      <c r="B26" s="169"/>
      <c r="C26" s="169"/>
      <c r="D26" s="169"/>
      <c r="E26" s="169"/>
      <c r="F26" s="170"/>
      <c r="G26" s="170"/>
      <c r="H26" s="170"/>
      <c r="I26" s="170"/>
      <c r="J26" s="170"/>
      <c r="K26" s="170"/>
      <c r="L26" s="170"/>
      <c r="M26" s="171"/>
      <c r="N26" s="171"/>
      <c r="O26" s="171"/>
      <c r="P26" s="171"/>
      <c r="Q26" s="171"/>
      <c r="R26" s="171"/>
    </row>
    <row r="27" spans="1:18" x14ac:dyDescent="0.25">
      <c r="A27" s="168" t="s">
        <v>247</v>
      </c>
      <c r="B27" s="169"/>
      <c r="C27" s="169"/>
      <c r="D27" s="169"/>
      <c r="E27" s="169"/>
      <c r="F27" s="170"/>
      <c r="G27" s="170"/>
      <c r="H27" s="170"/>
      <c r="I27" s="170"/>
      <c r="J27" s="170"/>
      <c r="K27" s="170"/>
      <c r="L27" s="170"/>
      <c r="M27" s="171"/>
      <c r="N27" s="171"/>
      <c r="O27" s="171"/>
      <c r="P27" s="171"/>
      <c r="Q27" s="171"/>
      <c r="R27" s="171"/>
    </row>
    <row r="28" spans="1:18" x14ac:dyDescent="0.25">
      <c r="A28" s="168" t="s">
        <v>248</v>
      </c>
      <c r="B28" s="169"/>
      <c r="C28" s="169"/>
      <c r="D28" s="169"/>
      <c r="E28" s="169"/>
      <c r="F28" s="170"/>
      <c r="G28" s="170"/>
      <c r="H28" s="170"/>
      <c r="I28" s="170"/>
      <c r="J28" s="170"/>
      <c r="K28" s="170"/>
      <c r="L28" s="170"/>
      <c r="M28" s="171"/>
      <c r="N28" s="172"/>
      <c r="O28" s="171"/>
      <c r="P28" s="171"/>
      <c r="Q28" s="171"/>
      <c r="R28" s="171"/>
    </row>
    <row r="29" spans="1:18" x14ac:dyDescent="0.25">
      <c r="A29" s="168" t="s">
        <v>249</v>
      </c>
      <c r="B29" s="169"/>
      <c r="C29" s="169"/>
      <c r="D29" s="169"/>
      <c r="E29" s="169"/>
      <c r="F29" s="170"/>
      <c r="G29" s="170"/>
      <c r="H29" s="170"/>
      <c r="I29" s="170"/>
      <c r="J29" s="170"/>
      <c r="K29" s="170"/>
      <c r="L29" s="170"/>
      <c r="M29" s="171"/>
      <c r="N29" s="171"/>
      <c r="O29" s="171"/>
      <c r="P29" s="171"/>
      <c r="Q29" s="171"/>
      <c r="R29" s="171"/>
    </row>
    <row r="30" spans="1:18" x14ac:dyDescent="0.25">
      <c r="A30" s="168" t="s">
        <v>250</v>
      </c>
      <c r="B30" s="169"/>
      <c r="C30" s="169"/>
      <c r="D30" s="169"/>
      <c r="E30" s="169"/>
      <c r="F30" s="170"/>
      <c r="G30" s="170"/>
      <c r="H30" s="170"/>
      <c r="I30" s="170"/>
      <c r="J30" s="170"/>
      <c r="K30" s="170"/>
      <c r="L30" s="170"/>
      <c r="M30" s="171"/>
      <c r="N30" s="171"/>
      <c r="O30" s="171"/>
      <c r="P30" s="171"/>
      <c r="Q30" s="171"/>
      <c r="R30" s="171"/>
    </row>
    <row r="31" spans="1:18" x14ac:dyDescent="0.25">
      <c r="A31" s="168" t="s">
        <v>251</v>
      </c>
      <c r="B31" s="169"/>
      <c r="C31" s="169"/>
      <c r="D31" s="169"/>
      <c r="E31" s="169"/>
      <c r="F31" s="170"/>
      <c r="G31" s="170"/>
      <c r="H31" s="170"/>
      <c r="I31" s="170"/>
      <c r="J31" s="170"/>
      <c r="K31" s="170"/>
      <c r="L31" s="170"/>
      <c r="M31" s="171"/>
      <c r="N31" s="172"/>
      <c r="O31" s="171"/>
      <c r="P31" s="171"/>
      <c r="Q31" s="171"/>
      <c r="R31" s="172"/>
    </row>
    <row r="32" spans="1:18" x14ac:dyDescent="0.25">
      <c r="A32" s="168" t="s">
        <v>252</v>
      </c>
      <c r="B32" s="169"/>
      <c r="C32" s="169"/>
      <c r="D32" s="169"/>
      <c r="E32" s="169"/>
      <c r="F32" s="170"/>
      <c r="G32" s="170"/>
      <c r="H32" s="170"/>
      <c r="I32" s="170"/>
      <c r="J32" s="170"/>
      <c r="K32" s="170"/>
      <c r="L32" s="170"/>
      <c r="M32" s="171"/>
      <c r="N32" s="171"/>
      <c r="O32" s="171"/>
      <c r="P32" s="171"/>
      <c r="Q32" s="171"/>
      <c r="R32" s="171"/>
    </row>
    <row r="33" spans="1:18" x14ac:dyDescent="0.25">
      <c r="A33" s="168" t="s">
        <v>253</v>
      </c>
      <c r="B33" s="169"/>
      <c r="C33" s="169"/>
      <c r="D33" s="169"/>
      <c r="E33" s="169"/>
      <c r="F33" s="170"/>
      <c r="G33" s="170"/>
      <c r="H33" s="170"/>
      <c r="I33" s="170"/>
      <c r="J33" s="170"/>
      <c r="K33" s="170"/>
      <c r="L33" s="170"/>
      <c r="M33" s="171"/>
      <c r="N33" s="172"/>
      <c r="O33" s="172"/>
      <c r="P33" s="172"/>
      <c r="Q33" s="172"/>
      <c r="R33" s="172"/>
    </row>
    <row r="34" spans="1:18" x14ac:dyDescent="0.25">
      <c r="A34" s="168" t="s">
        <v>254</v>
      </c>
      <c r="B34" s="169"/>
      <c r="C34" s="169"/>
      <c r="D34" s="169"/>
      <c r="E34" s="169"/>
      <c r="F34" s="170"/>
      <c r="G34" s="170"/>
      <c r="H34" s="170"/>
      <c r="I34" s="170"/>
      <c r="J34" s="170"/>
      <c r="K34" s="170"/>
      <c r="L34" s="170"/>
      <c r="M34" s="171"/>
      <c r="N34" s="171"/>
      <c r="O34" s="171"/>
      <c r="P34" s="171"/>
      <c r="Q34" s="171"/>
      <c r="R34" s="171"/>
    </row>
    <row r="35" spans="1:18" x14ac:dyDescent="0.25">
      <c r="A35" s="168" t="s">
        <v>255</v>
      </c>
      <c r="B35" s="169"/>
      <c r="C35" s="169"/>
      <c r="D35" s="169"/>
      <c r="E35" s="169"/>
      <c r="F35" s="170"/>
      <c r="G35" s="170"/>
      <c r="H35" s="170"/>
      <c r="I35" s="170"/>
      <c r="J35" s="170"/>
      <c r="K35" s="170"/>
      <c r="L35" s="170"/>
      <c r="M35" s="171"/>
      <c r="N35" s="171"/>
      <c r="O35" s="171"/>
      <c r="P35" s="171"/>
      <c r="Q35" s="171"/>
      <c r="R35" s="171"/>
    </row>
    <row r="36" spans="1:18" x14ac:dyDescent="0.25">
      <c r="A36" s="168" t="s">
        <v>256</v>
      </c>
      <c r="B36" s="169"/>
      <c r="C36" s="169"/>
      <c r="D36" s="169"/>
      <c r="E36" s="169"/>
      <c r="F36" s="170"/>
      <c r="G36" s="170"/>
      <c r="H36" s="170"/>
      <c r="I36" s="170"/>
      <c r="J36" s="170"/>
      <c r="K36" s="170"/>
      <c r="L36" s="170"/>
      <c r="M36" s="171"/>
      <c r="N36" s="171"/>
      <c r="O36" s="171"/>
      <c r="P36" s="171"/>
      <c r="Q36" s="171"/>
      <c r="R36" s="171"/>
    </row>
    <row r="37" spans="1:18" x14ac:dyDescent="0.25">
      <c r="A37" s="168" t="s">
        <v>257</v>
      </c>
      <c r="B37" s="169"/>
      <c r="C37" s="169"/>
      <c r="D37" s="169"/>
      <c r="E37" s="169"/>
      <c r="F37" s="170"/>
      <c r="G37" s="170"/>
      <c r="H37" s="170"/>
      <c r="I37" s="170"/>
      <c r="J37" s="170"/>
      <c r="K37" s="170"/>
      <c r="L37" s="170"/>
      <c r="M37" s="171"/>
      <c r="N37" s="171"/>
      <c r="O37" s="171"/>
      <c r="P37" s="171"/>
      <c r="Q37" s="171"/>
      <c r="R37" s="171"/>
    </row>
    <row r="38" spans="1:18" x14ac:dyDescent="0.25">
      <c r="A38" s="168" t="s">
        <v>258</v>
      </c>
      <c r="B38" s="169"/>
      <c r="C38" s="169"/>
      <c r="D38" s="169"/>
      <c r="E38" s="169"/>
      <c r="F38" s="170"/>
      <c r="G38" s="170"/>
      <c r="H38" s="170"/>
      <c r="I38" s="170"/>
      <c r="J38" s="170"/>
      <c r="K38" s="170"/>
      <c r="L38" s="170"/>
      <c r="M38" s="171"/>
      <c r="N38" s="171"/>
      <c r="O38" s="171"/>
      <c r="P38" s="171"/>
      <c r="Q38" s="171"/>
      <c r="R38" s="171"/>
    </row>
    <row r="39" spans="1:18" x14ac:dyDescent="0.25">
      <c r="A39" s="168" t="s">
        <v>259</v>
      </c>
      <c r="B39" s="169"/>
      <c r="C39" s="169"/>
      <c r="D39" s="169"/>
      <c r="E39" s="169"/>
      <c r="F39" s="170"/>
      <c r="G39" s="170"/>
      <c r="H39" s="170"/>
      <c r="I39" s="170"/>
      <c r="J39" s="170"/>
      <c r="K39" s="170"/>
      <c r="L39" s="170"/>
      <c r="M39" s="171"/>
      <c r="N39" s="171"/>
      <c r="O39" s="171"/>
      <c r="P39" s="171"/>
      <c r="Q39" s="171"/>
      <c r="R39" s="171"/>
    </row>
    <row r="40" spans="1:18" x14ac:dyDescent="0.25">
      <c r="A40" s="168" t="s">
        <v>260</v>
      </c>
      <c r="B40" s="169"/>
      <c r="C40" s="169"/>
      <c r="D40" s="169"/>
      <c r="E40" s="169"/>
      <c r="F40" s="170"/>
      <c r="G40" s="170"/>
      <c r="H40" s="170"/>
      <c r="I40" s="170"/>
      <c r="J40" s="170"/>
      <c r="K40" s="170"/>
      <c r="L40" s="170"/>
      <c r="M40" s="171"/>
      <c r="N40" s="172"/>
      <c r="O40" s="172"/>
      <c r="P40" s="172"/>
      <c r="Q40" s="171"/>
      <c r="R40" s="172"/>
    </row>
    <row r="41" spans="1:18" x14ac:dyDescent="0.25">
      <c r="A41" s="168" t="s">
        <v>261</v>
      </c>
      <c r="B41" s="169"/>
      <c r="C41" s="169"/>
      <c r="D41" s="169"/>
      <c r="E41" s="169"/>
      <c r="F41" s="170"/>
      <c r="G41" s="170"/>
      <c r="H41" s="170"/>
      <c r="I41" s="170"/>
      <c r="J41" s="170"/>
      <c r="K41" s="170"/>
      <c r="L41" s="170"/>
      <c r="M41" s="171"/>
      <c r="N41" s="171"/>
      <c r="O41" s="171"/>
      <c r="P41" s="171"/>
      <c r="Q41" s="171"/>
      <c r="R41" s="171"/>
    </row>
    <row r="42" spans="1:18" x14ac:dyDescent="0.25">
      <c r="A42" s="168" t="s">
        <v>262</v>
      </c>
      <c r="B42" s="169"/>
      <c r="C42" s="169"/>
      <c r="D42" s="169"/>
      <c r="E42" s="169"/>
      <c r="F42" s="170"/>
      <c r="G42" s="170"/>
      <c r="H42" s="170"/>
      <c r="I42" s="170"/>
      <c r="J42" s="170"/>
      <c r="K42" s="170"/>
      <c r="L42" s="170"/>
      <c r="M42" s="171"/>
      <c r="N42" s="171"/>
      <c r="O42" s="171"/>
      <c r="P42" s="171"/>
      <c r="Q42" s="171"/>
      <c r="R42" s="171"/>
    </row>
    <row r="43" spans="1:18" x14ac:dyDescent="0.25">
      <c r="A43" s="168" t="s">
        <v>263</v>
      </c>
      <c r="B43" s="169"/>
      <c r="C43" s="169"/>
      <c r="D43" s="169"/>
      <c r="E43" s="169"/>
      <c r="F43" s="170"/>
      <c r="G43" s="170"/>
      <c r="H43" s="170"/>
      <c r="I43" s="170"/>
      <c r="J43" s="170"/>
      <c r="K43" s="170"/>
      <c r="L43" s="170"/>
      <c r="M43" s="171"/>
      <c r="N43" s="171"/>
      <c r="O43" s="171"/>
      <c r="P43" s="171"/>
      <c r="Q43" s="171"/>
      <c r="R43" s="171"/>
    </row>
    <row r="44" spans="1:18" x14ac:dyDescent="0.25">
      <c r="A44" s="168" t="s">
        <v>264</v>
      </c>
      <c r="B44" s="169"/>
      <c r="C44" s="169"/>
      <c r="D44" s="169"/>
      <c r="E44" s="169"/>
      <c r="F44" s="170"/>
      <c r="G44" s="170"/>
      <c r="H44" s="170"/>
      <c r="I44" s="170"/>
      <c r="J44" s="170"/>
      <c r="K44" s="170"/>
      <c r="L44" s="170"/>
      <c r="M44" s="171"/>
      <c r="N44" s="172"/>
      <c r="O44" s="172"/>
      <c r="P44" s="171"/>
      <c r="Q44" s="171"/>
      <c r="R44" s="172"/>
    </row>
    <row r="45" spans="1:18" x14ac:dyDescent="0.25">
      <c r="A45" s="168" t="s">
        <v>265</v>
      </c>
      <c r="B45" s="169"/>
      <c r="C45" s="169"/>
      <c r="D45" s="169"/>
      <c r="E45" s="169"/>
      <c r="F45" s="170"/>
      <c r="G45" s="170"/>
      <c r="H45" s="170"/>
      <c r="I45" s="170"/>
      <c r="J45" s="170"/>
      <c r="K45" s="170"/>
      <c r="L45" s="170"/>
      <c r="M45" s="171"/>
      <c r="N45" s="172"/>
      <c r="O45" s="172"/>
      <c r="P45" s="172"/>
      <c r="Q45" s="171"/>
      <c r="R45" s="172"/>
    </row>
    <row r="46" spans="1:18" x14ac:dyDescent="0.25">
      <c r="A46" s="168" t="s">
        <v>266</v>
      </c>
      <c r="B46" s="169"/>
      <c r="C46" s="169"/>
      <c r="D46" s="169"/>
      <c r="E46" s="169"/>
      <c r="F46" s="170"/>
      <c r="G46" s="170"/>
      <c r="H46" s="170"/>
      <c r="I46" s="170"/>
      <c r="J46" s="170"/>
      <c r="K46" s="170"/>
      <c r="L46" s="170"/>
      <c r="M46" s="171"/>
      <c r="N46" s="171"/>
      <c r="O46" s="171"/>
      <c r="P46" s="171"/>
      <c r="Q46" s="171"/>
      <c r="R46" s="171"/>
    </row>
    <row r="47" spans="1:18" x14ac:dyDescent="0.25">
      <c r="A47" s="168" t="s">
        <v>267</v>
      </c>
      <c r="B47" s="169"/>
      <c r="C47" s="169"/>
      <c r="D47" s="169"/>
      <c r="E47" s="169"/>
      <c r="F47" s="170"/>
      <c r="G47" s="170"/>
      <c r="H47" s="170"/>
      <c r="I47" s="170"/>
      <c r="J47" s="170"/>
      <c r="K47" s="170"/>
      <c r="L47" s="170"/>
      <c r="M47" s="171"/>
      <c r="N47" s="171"/>
      <c r="O47" s="171"/>
      <c r="P47" s="171"/>
      <c r="Q47" s="171"/>
      <c r="R47" s="172"/>
    </row>
    <row r="48" spans="1:18" x14ac:dyDescent="0.25">
      <c r="A48" s="168" t="s">
        <v>268</v>
      </c>
      <c r="B48" s="169"/>
      <c r="C48" s="169"/>
      <c r="D48" s="169"/>
      <c r="E48" s="169"/>
      <c r="F48" s="170"/>
      <c r="G48" s="170"/>
      <c r="H48" s="170"/>
      <c r="I48" s="170"/>
      <c r="J48" s="170"/>
      <c r="K48" s="170"/>
      <c r="L48" s="170"/>
      <c r="M48" s="171"/>
      <c r="N48" s="171"/>
      <c r="O48" s="171"/>
      <c r="P48" s="171"/>
      <c r="Q48" s="171"/>
      <c r="R48" s="171"/>
    </row>
    <row r="49" spans="1:18" x14ac:dyDescent="0.25">
      <c r="A49" s="168" t="s">
        <v>269</v>
      </c>
      <c r="B49" s="169"/>
      <c r="C49" s="169"/>
      <c r="D49" s="169"/>
      <c r="E49" s="169"/>
      <c r="F49" s="170"/>
      <c r="G49" s="170"/>
      <c r="H49" s="170"/>
      <c r="I49" s="170"/>
      <c r="J49" s="170"/>
      <c r="K49" s="170"/>
      <c r="L49" s="170"/>
      <c r="M49" s="171"/>
      <c r="N49" s="171"/>
      <c r="O49" s="171"/>
      <c r="P49" s="171"/>
      <c r="Q49" s="171"/>
      <c r="R49" s="171"/>
    </row>
    <row r="50" spans="1:18" x14ac:dyDescent="0.25">
      <c r="A50" s="168" t="s">
        <v>270</v>
      </c>
      <c r="B50" s="169"/>
      <c r="C50" s="169"/>
      <c r="D50" s="169"/>
      <c r="E50" s="169"/>
      <c r="F50" s="170"/>
      <c r="G50" s="170"/>
      <c r="H50" s="170"/>
      <c r="I50" s="170"/>
      <c r="J50" s="170"/>
      <c r="K50" s="170"/>
      <c r="L50" s="170"/>
      <c r="M50" s="171"/>
      <c r="N50" s="172"/>
      <c r="O50" s="172"/>
      <c r="P50" s="171"/>
      <c r="Q50" s="171"/>
      <c r="R50" s="171"/>
    </row>
    <row r="51" spans="1:18" x14ac:dyDescent="0.25">
      <c r="A51" s="168" t="s">
        <v>271</v>
      </c>
      <c r="B51" s="169"/>
      <c r="C51" s="169"/>
      <c r="D51" s="169"/>
      <c r="E51" s="169"/>
      <c r="F51" s="170"/>
      <c r="G51" s="170"/>
      <c r="H51" s="170"/>
      <c r="I51" s="170"/>
      <c r="J51" s="170"/>
      <c r="K51" s="170"/>
      <c r="L51" s="170"/>
      <c r="M51" s="171"/>
      <c r="N51" s="171"/>
      <c r="O51" s="171"/>
      <c r="P51" s="171"/>
      <c r="Q51" s="171"/>
      <c r="R51" s="171"/>
    </row>
    <row r="52" spans="1:18" x14ac:dyDescent="0.25">
      <c r="A52" s="168" t="s">
        <v>272</v>
      </c>
      <c r="B52" s="169"/>
      <c r="C52" s="169"/>
      <c r="D52" s="169"/>
      <c r="E52" s="169"/>
      <c r="F52" s="170"/>
      <c r="G52" s="170"/>
      <c r="H52" s="170"/>
      <c r="I52" s="170"/>
      <c r="J52" s="170"/>
      <c r="K52" s="170"/>
      <c r="L52" s="170"/>
      <c r="M52" s="171"/>
      <c r="N52" s="172"/>
      <c r="O52" s="172"/>
      <c r="P52" s="171"/>
      <c r="Q52" s="171"/>
      <c r="R52" s="171"/>
    </row>
    <row r="53" spans="1:18" x14ac:dyDescent="0.25">
      <c r="A53" s="168" t="s">
        <v>273</v>
      </c>
      <c r="B53" s="169"/>
      <c r="C53" s="169"/>
      <c r="D53" s="169"/>
      <c r="E53" s="169"/>
      <c r="F53" s="170"/>
      <c r="G53" s="170"/>
      <c r="H53" s="170"/>
      <c r="I53" s="170"/>
      <c r="J53" s="170"/>
      <c r="K53" s="170"/>
      <c r="L53" s="170"/>
      <c r="M53" s="171"/>
      <c r="N53" s="172"/>
      <c r="O53" s="172"/>
      <c r="P53" s="171"/>
      <c r="Q53" s="171"/>
      <c r="R53" s="172"/>
    </row>
    <row r="54" spans="1:18" x14ac:dyDescent="0.25">
      <c r="A54" s="168" t="s">
        <v>274</v>
      </c>
      <c r="B54" s="169"/>
      <c r="C54" s="169"/>
      <c r="D54" s="169"/>
      <c r="E54" s="169"/>
      <c r="F54" s="170"/>
      <c r="G54" s="170"/>
      <c r="H54" s="170"/>
      <c r="I54" s="170"/>
      <c r="J54" s="170"/>
      <c r="K54" s="170"/>
      <c r="L54" s="170"/>
      <c r="M54" s="171"/>
      <c r="N54" s="171"/>
      <c r="O54" s="171"/>
      <c r="P54" s="171"/>
      <c r="Q54" s="171"/>
      <c r="R54" s="172"/>
    </row>
    <row r="55" spans="1:18" x14ac:dyDescent="0.25">
      <c r="A55" s="168" t="s">
        <v>275</v>
      </c>
      <c r="B55" s="169"/>
      <c r="C55" s="169"/>
      <c r="D55" s="169"/>
      <c r="E55" s="169"/>
      <c r="F55" s="170"/>
      <c r="G55" s="170"/>
      <c r="H55" s="170"/>
      <c r="I55" s="170"/>
      <c r="J55" s="170"/>
      <c r="K55" s="170"/>
      <c r="L55" s="170"/>
      <c r="M55" s="171"/>
      <c r="N55" s="171"/>
      <c r="O55" s="171"/>
      <c r="P55" s="171"/>
      <c r="Q55" s="171"/>
      <c r="R55" s="171"/>
    </row>
    <row r="56" spans="1:18" x14ac:dyDescent="0.25">
      <c r="A56" s="168" t="s">
        <v>276</v>
      </c>
      <c r="B56" s="169"/>
      <c r="C56" s="169"/>
      <c r="D56" s="169"/>
      <c r="E56" s="169"/>
      <c r="F56" s="170"/>
      <c r="G56" s="170"/>
      <c r="H56" s="170"/>
      <c r="I56" s="170"/>
      <c r="J56" s="170"/>
      <c r="K56" s="170"/>
      <c r="L56" s="170"/>
      <c r="M56" s="171"/>
      <c r="N56" s="171"/>
      <c r="O56" s="171"/>
      <c r="P56" s="171"/>
      <c r="Q56" s="171"/>
      <c r="R56" s="171"/>
    </row>
    <row r="57" spans="1:18" x14ac:dyDescent="0.25">
      <c r="A57" s="168" t="s">
        <v>277</v>
      </c>
      <c r="B57" s="169"/>
      <c r="C57" s="169"/>
      <c r="D57" s="169"/>
      <c r="E57" s="169"/>
      <c r="F57" s="170"/>
      <c r="G57" s="170"/>
      <c r="H57" s="170"/>
      <c r="I57" s="170"/>
      <c r="J57" s="170"/>
      <c r="K57" s="170"/>
      <c r="L57" s="170"/>
      <c r="M57" s="172"/>
      <c r="N57" s="171"/>
      <c r="O57" s="171"/>
      <c r="P57" s="171"/>
      <c r="Q57" s="171"/>
      <c r="R57" s="172"/>
    </row>
    <row r="58" spans="1:18" x14ac:dyDescent="0.25">
      <c r="A58" s="168" t="s">
        <v>278</v>
      </c>
      <c r="B58" s="169"/>
      <c r="C58" s="169"/>
      <c r="D58" s="169"/>
      <c r="E58" s="169"/>
      <c r="F58" s="170"/>
      <c r="G58" s="170"/>
      <c r="H58" s="170"/>
      <c r="I58" s="170"/>
      <c r="J58" s="170"/>
      <c r="K58" s="170"/>
      <c r="L58" s="170"/>
      <c r="M58" s="172"/>
      <c r="N58" s="172"/>
      <c r="O58" s="172"/>
      <c r="P58" s="171"/>
      <c r="Q58" s="172"/>
      <c r="R58" s="172"/>
    </row>
    <row r="59" spans="1:18" x14ac:dyDescent="0.25">
      <c r="A59" s="168" t="s">
        <v>279</v>
      </c>
      <c r="B59" s="169"/>
      <c r="C59" s="169"/>
      <c r="D59" s="169"/>
      <c r="E59" s="169"/>
      <c r="F59" s="170"/>
      <c r="G59" s="170"/>
      <c r="H59" s="170"/>
      <c r="I59" s="170"/>
      <c r="J59" s="170"/>
      <c r="K59" s="170"/>
      <c r="L59" s="170"/>
      <c r="M59" s="171"/>
      <c r="N59" s="171"/>
      <c r="O59" s="171"/>
      <c r="P59" s="171"/>
      <c r="Q59" s="171"/>
      <c r="R59" s="171"/>
    </row>
    <row r="60" spans="1:18" x14ac:dyDescent="0.25">
      <c r="A60" s="168" t="s">
        <v>280</v>
      </c>
      <c r="B60" s="169"/>
      <c r="C60" s="169"/>
      <c r="D60" s="169"/>
      <c r="E60" s="169"/>
      <c r="F60" s="170"/>
      <c r="G60" s="170"/>
      <c r="H60" s="170"/>
      <c r="I60" s="170"/>
      <c r="J60" s="170"/>
      <c r="K60" s="170"/>
      <c r="L60" s="170"/>
      <c r="M60" s="172"/>
      <c r="N60" s="171"/>
      <c r="O60" s="171"/>
      <c r="P60" s="172"/>
      <c r="Q60" s="171"/>
      <c r="R60" s="172"/>
    </row>
  </sheetData>
  <mergeCells count="5">
    <mergeCell ref="A3:R3"/>
    <mergeCell ref="A5:A6"/>
    <mergeCell ref="B5:E5"/>
    <mergeCell ref="F5:L5"/>
    <mergeCell ref="M5:R5"/>
  </mergeCells>
  <pageMargins left="0.70078740157480324" right="0.70078740157480324" top="0.75196850393700776" bottom="0.75196850393700776" header="0.3" footer="0.3"/>
  <pageSetup paperSize="9" scale="55" orientation="landscape" useFirstPageNumber="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4"/>
  <sheetViews>
    <sheetView workbookViewId="0">
      <pane xSplit="3" ySplit="8" topLeftCell="D9" activePane="bottomRight" state="frozen"/>
      <selection activeCell="C19" sqref="C19"/>
      <selection pane="topRight"/>
      <selection pane="bottomLeft"/>
      <selection pane="bottomRight" activeCell="D12" sqref="D12"/>
    </sheetView>
  </sheetViews>
  <sheetFormatPr defaultRowHeight="15" x14ac:dyDescent="0.25"/>
  <cols>
    <col min="1" max="1" width="4.7109375" customWidth="1"/>
    <col min="2" max="2" width="35.28515625" customWidth="1"/>
    <col min="3" max="13" width="14.85546875" customWidth="1"/>
    <col min="14" max="14" width="14.85546875" hidden="1" customWidth="1"/>
    <col min="15" max="40" width="14.85546875" customWidth="1"/>
  </cols>
  <sheetData>
    <row r="1" spans="1:41" ht="18.75" x14ac:dyDescent="0.25">
      <c r="A1" s="1231" t="s">
        <v>297</v>
      </c>
      <c r="B1" s="1231"/>
      <c r="C1" s="1231"/>
      <c r="D1" s="1231"/>
      <c r="E1" s="1231"/>
      <c r="F1" s="1231"/>
      <c r="G1" s="1231"/>
      <c r="H1" s="1231"/>
      <c r="I1" s="1231"/>
      <c r="J1" s="1231"/>
      <c r="K1" s="1231"/>
      <c r="L1" s="1231"/>
      <c r="M1" s="1231"/>
      <c r="N1" s="1231"/>
      <c r="O1" s="1231"/>
      <c r="P1" s="1231"/>
      <c r="Q1" s="1231"/>
      <c r="R1" s="1231"/>
      <c r="S1" s="1231"/>
      <c r="AA1" s="173"/>
    </row>
    <row r="2" spans="1:41" ht="18.75" x14ac:dyDescent="0.25">
      <c r="A2" s="1232" t="s">
        <v>298</v>
      </c>
      <c r="B2" s="1232"/>
      <c r="C2" s="1232"/>
      <c r="D2" s="1232"/>
      <c r="E2" s="1232"/>
      <c r="F2" s="1232"/>
      <c r="G2" s="1232"/>
      <c r="H2" s="1232"/>
      <c r="I2" s="1232"/>
      <c r="J2" s="1232"/>
      <c r="K2" s="1232"/>
      <c r="L2" s="1232"/>
      <c r="M2" s="1232"/>
      <c r="N2" s="1232"/>
      <c r="O2" s="1232"/>
      <c r="P2" s="1232"/>
      <c r="Q2" s="1232"/>
      <c r="R2" s="1232"/>
      <c r="S2" s="1232"/>
    </row>
    <row r="3" spans="1:41" ht="15.75" x14ac:dyDescent="0.25">
      <c r="A3" s="1233" t="s">
        <v>299</v>
      </c>
      <c r="B3" s="1233"/>
      <c r="C3" s="1233"/>
      <c r="D3" s="1233"/>
      <c r="E3" s="1233"/>
      <c r="F3" s="1233"/>
      <c r="G3" s="1233"/>
      <c r="H3" s="1233"/>
      <c r="I3" s="1233"/>
      <c r="J3" s="1233"/>
      <c r="K3" s="1233"/>
      <c r="L3" s="1233"/>
      <c r="M3" s="1233"/>
      <c r="N3" s="1233"/>
      <c r="O3" s="1233"/>
      <c r="P3" s="1233"/>
      <c r="Q3" s="1233"/>
      <c r="R3" s="1233"/>
      <c r="S3" s="1233"/>
      <c r="T3" s="1233"/>
      <c r="U3" s="1233"/>
      <c r="V3" s="1233"/>
      <c r="W3" s="1233"/>
      <c r="X3" s="1233"/>
      <c r="Y3" s="1233"/>
      <c r="Z3" s="1233"/>
      <c r="AA3" s="1233"/>
      <c r="AB3" s="1233"/>
      <c r="AC3" s="1233"/>
      <c r="AD3" s="1233"/>
      <c r="AE3" s="1233"/>
      <c r="AF3" s="1233"/>
      <c r="AG3" s="1233"/>
      <c r="AH3" s="1233"/>
      <c r="AI3" s="1233"/>
      <c r="AJ3" s="1233"/>
      <c r="AK3" s="1233"/>
      <c r="AL3" s="1233"/>
      <c r="AM3" s="1233"/>
      <c r="AN3" s="1233"/>
    </row>
    <row r="4" spans="1:41" ht="18.75" x14ac:dyDescent="0.25">
      <c r="A4" s="1234" t="s">
        <v>300</v>
      </c>
      <c r="B4" s="1234"/>
      <c r="C4" s="1234"/>
      <c r="D4" s="1234"/>
      <c r="E4" s="1234"/>
      <c r="F4" s="1234"/>
      <c r="G4" s="1234"/>
      <c r="H4" s="1234"/>
      <c r="I4" s="1234"/>
      <c r="J4" s="1234"/>
      <c r="K4" s="1234"/>
      <c r="L4" s="1234"/>
      <c r="M4" s="1234"/>
      <c r="N4" s="1234"/>
      <c r="O4" s="1234"/>
      <c r="P4" s="1235"/>
      <c r="Q4" s="1235"/>
      <c r="R4" s="1235"/>
      <c r="S4" s="1235"/>
    </row>
    <row r="5" spans="1:41" ht="1.5" customHeight="1" x14ac:dyDescent="0.25">
      <c r="A5" s="174"/>
      <c r="B5" s="174"/>
      <c r="C5" s="174"/>
      <c r="D5" s="174"/>
      <c r="E5" s="174"/>
      <c r="F5" s="174"/>
      <c r="G5" s="174"/>
      <c r="H5" s="174"/>
      <c r="I5" s="174"/>
      <c r="J5" s="174"/>
      <c r="K5" s="174"/>
      <c r="L5" s="174"/>
      <c r="M5" s="174"/>
      <c r="N5" s="174"/>
      <c r="O5" s="174"/>
      <c r="P5" s="175"/>
      <c r="Q5" s="175"/>
      <c r="R5" s="175"/>
      <c r="S5" s="175"/>
    </row>
    <row r="6" spans="1:41" ht="64.5" x14ac:dyDescent="0.25">
      <c r="A6" s="1236"/>
      <c r="B6" s="1236"/>
      <c r="C6" s="1236"/>
      <c r="D6" s="743" t="s">
        <v>27</v>
      </c>
      <c r="E6" s="743" t="s">
        <v>28</v>
      </c>
      <c r="F6" s="743" t="s">
        <v>29</v>
      </c>
      <c r="G6" s="743" t="s">
        <v>30</v>
      </c>
      <c r="H6" s="743" t="s">
        <v>31</v>
      </c>
      <c r="I6" s="743" t="s">
        <v>32</v>
      </c>
      <c r="J6" s="743" t="s">
        <v>33</v>
      </c>
      <c r="K6" s="743" t="s">
        <v>34</v>
      </c>
      <c r="L6" s="743" t="s">
        <v>35</v>
      </c>
      <c r="M6" s="743" t="s">
        <v>36</v>
      </c>
      <c r="N6" s="743" t="s">
        <v>37</v>
      </c>
      <c r="O6" s="743" t="s">
        <v>38</v>
      </c>
      <c r="P6" s="743" t="s">
        <v>39</v>
      </c>
      <c r="Q6" s="743" t="s">
        <v>40</v>
      </c>
      <c r="R6" s="743" t="s">
        <v>41</v>
      </c>
      <c r="S6" s="743" t="s">
        <v>301</v>
      </c>
      <c r="T6" s="743" t="s">
        <v>42</v>
      </c>
      <c r="U6" s="743" t="s">
        <v>302</v>
      </c>
      <c r="V6" s="743" t="s">
        <v>43</v>
      </c>
      <c r="W6" s="743" t="s">
        <v>44</v>
      </c>
      <c r="X6" s="743" t="s">
        <v>45</v>
      </c>
      <c r="Y6" s="743" t="s">
        <v>46</v>
      </c>
      <c r="Z6" s="743" t="s">
        <v>47</v>
      </c>
      <c r="AA6" s="743" t="s">
        <v>48</v>
      </c>
      <c r="AB6" s="743" t="s">
        <v>49</v>
      </c>
      <c r="AC6" s="743" t="s">
        <v>50</v>
      </c>
      <c r="AD6" s="743" t="s">
        <v>51</v>
      </c>
      <c r="AE6" s="743" t="s">
        <v>52</v>
      </c>
      <c r="AF6" s="743" t="s">
        <v>53</v>
      </c>
      <c r="AG6" s="743" t="s">
        <v>54</v>
      </c>
      <c r="AH6" s="743" t="s">
        <v>55</v>
      </c>
      <c r="AI6" s="743" t="s">
        <v>56</v>
      </c>
      <c r="AJ6" s="743" t="s">
        <v>57</v>
      </c>
      <c r="AK6" s="743" t="s">
        <v>58</v>
      </c>
      <c r="AL6" s="743" t="s">
        <v>59</v>
      </c>
      <c r="AM6" s="744" t="s">
        <v>61</v>
      </c>
      <c r="AN6" s="831" t="s">
        <v>303</v>
      </c>
      <c r="AO6" s="835" t="s">
        <v>307</v>
      </c>
    </row>
    <row r="7" spans="1:41" ht="60.75" customHeight="1" x14ac:dyDescent="0.25">
      <c r="A7" s="178"/>
      <c r="B7" s="179" t="s">
        <v>304</v>
      </c>
      <c r="C7" s="178"/>
      <c r="D7" s="180" t="s">
        <v>305</v>
      </c>
      <c r="E7" s="180" t="s">
        <v>305</v>
      </c>
      <c r="F7" s="180" t="s">
        <v>305</v>
      </c>
      <c r="G7" s="180" t="s">
        <v>305</v>
      </c>
      <c r="H7" s="180" t="s">
        <v>305</v>
      </c>
      <c r="I7" s="180" t="s">
        <v>305</v>
      </c>
      <c r="J7" s="180" t="s">
        <v>305</v>
      </c>
      <c r="K7" s="180" t="s">
        <v>305</v>
      </c>
      <c r="L7" s="180" t="s">
        <v>305</v>
      </c>
      <c r="M7" s="180" t="s">
        <v>305</v>
      </c>
      <c r="N7" s="180" t="s">
        <v>305</v>
      </c>
      <c r="O7" s="180" t="s">
        <v>305</v>
      </c>
      <c r="P7" s="180" t="s">
        <v>305</v>
      </c>
      <c r="Q7" s="180" t="s">
        <v>305</v>
      </c>
      <c r="R7" s="180" t="s">
        <v>305</v>
      </c>
      <c r="S7" s="180" t="s">
        <v>305</v>
      </c>
      <c r="T7" s="180" t="s">
        <v>305</v>
      </c>
      <c r="U7" s="180"/>
      <c r="V7" s="180" t="s">
        <v>305</v>
      </c>
      <c r="W7" s="180" t="s">
        <v>305</v>
      </c>
      <c r="X7" s="180" t="s">
        <v>305</v>
      </c>
      <c r="Y7" s="180" t="s">
        <v>305</v>
      </c>
      <c r="Z7" s="180" t="s">
        <v>305</v>
      </c>
      <c r="AA7" s="180" t="s">
        <v>305</v>
      </c>
      <c r="AB7" s="180" t="s">
        <v>305</v>
      </c>
      <c r="AC7" s="180" t="s">
        <v>305</v>
      </c>
      <c r="AD7" s="180" t="s">
        <v>305</v>
      </c>
      <c r="AE7" s="180" t="s">
        <v>305</v>
      </c>
      <c r="AF7" s="180" t="s">
        <v>305</v>
      </c>
      <c r="AG7" s="180" t="s">
        <v>305</v>
      </c>
      <c r="AH7" s="180" t="s">
        <v>305</v>
      </c>
      <c r="AI7" s="180" t="s">
        <v>305</v>
      </c>
      <c r="AJ7" s="180" t="s">
        <v>305</v>
      </c>
      <c r="AK7" s="180" t="s">
        <v>305</v>
      </c>
      <c r="AL7" s="180" t="s">
        <v>305</v>
      </c>
      <c r="AM7" s="180" t="s">
        <v>305</v>
      </c>
      <c r="AN7" s="832" t="s">
        <v>305</v>
      </c>
      <c r="AO7" s="237"/>
    </row>
    <row r="8" spans="1:41" ht="31.5" x14ac:dyDescent="0.25">
      <c r="A8" s="181" t="s">
        <v>306</v>
      </c>
      <c r="B8" s="176" t="s">
        <v>307</v>
      </c>
      <c r="C8" s="176" t="s">
        <v>308</v>
      </c>
      <c r="D8" s="179"/>
      <c r="E8" s="179"/>
      <c r="F8" s="179"/>
      <c r="G8" s="179"/>
      <c r="H8" s="179"/>
      <c r="I8" s="179"/>
      <c r="J8" s="179"/>
      <c r="K8" s="179"/>
      <c r="L8" s="179"/>
      <c r="M8" s="179"/>
      <c r="N8" s="203"/>
      <c r="O8" s="179"/>
      <c r="P8" s="179"/>
      <c r="Q8" s="179"/>
      <c r="R8" s="179"/>
      <c r="S8" s="179"/>
      <c r="T8" s="179"/>
      <c r="U8" s="179"/>
      <c r="V8" s="179"/>
      <c r="W8" s="179"/>
      <c r="X8" s="179"/>
      <c r="Y8" s="179"/>
      <c r="Z8" s="179"/>
      <c r="AA8" s="179"/>
      <c r="AB8" s="179"/>
      <c r="AC8" s="203"/>
      <c r="AD8" s="179"/>
      <c r="AE8" s="179"/>
      <c r="AF8" s="179"/>
      <c r="AG8" s="179"/>
      <c r="AH8" s="179"/>
      <c r="AI8" s="179"/>
      <c r="AJ8" s="179"/>
      <c r="AK8" s="179"/>
      <c r="AL8" s="179"/>
      <c r="AM8" s="179"/>
      <c r="AN8" s="833"/>
      <c r="AO8" s="237"/>
    </row>
    <row r="9" spans="1:41" ht="24" x14ac:dyDescent="0.25">
      <c r="A9" s="182" t="s">
        <v>309</v>
      </c>
      <c r="B9" s="182" t="s">
        <v>310</v>
      </c>
      <c r="C9" s="182" t="s">
        <v>311</v>
      </c>
      <c r="D9" s="179">
        <v>0</v>
      </c>
      <c r="E9" s="179">
        <v>0.25</v>
      </c>
      <c r="F9" s="179">
        <v>1</v>
      </c>
      <c r="G9" s="179">
        <v>0</v>
      </c>
      <c r="H9" s="179">
        <v>0</v>
      </c>
      <c r="I9" s="179">
        <v>0.25</v>
      </c>
      <c r="J9" s="179">
        <v>0</v>
      </c>
      <c r="K9" s="179">
        <v>0</v>
      </c>
      <c r="L9" s="179">
        <v>0.5</v>
      </c>
      <c r="M9" s="179">
        <v>0</v>
      </c>
      <c r="N9" s="210">
        <v>1</v>
      </c>
      <c r="O9" s="179">
        <v>0</v>
      </c>
      <c r="P9" s="179">
        <v>1</v>
      </c>
      <c r="Q9" s="179">
        <v>0.5</v>
      </c>
      <c r="R9" s="179">
        <v>0</v>
      </c>
      <c r="S9" s="179">
        <v>0</v>
      </c>
      <c r="T9" s="179">
        <v>0.25</v>
      </c>
      <c r="U9" s="179">
        <v>0</v>
      </c>
      <c r="V9" s="179">
        <v>0.5</v>
      </c>
      <c r="W9" s="203">
        <v>0.5</v>
      </c>
      <c r="X9" s="179">
        <v>0</v>
      </c>
      <c r="Y9" s="179">
        <v>0</v>
      </c>
      <c r="Z9" s="179">
        <v>0.25</v>
      </c>
      <c r="AA9" s="179">
        <v>0.25</v>
      </c>
      <c r="AB9" s="827">
        <v>0.25</v>
      </c>
      <c r="AC9" s="210">
        <v>0.5</v>
      </c>
      <c r="AD9" s="179"/>
      <c r="AE9" s="179">
        <v>0</v>
      </c>
      <c r="AF9" s="179">
        <v>0.25</v>
      </c>
      <c r="AG9" s="179">
        <v>0.5</v>
      </c>
      <c r="AH9" s="179">
        <v>0</v>
      </c>
      <c r="AI9" s="179">
        <v>0</v>
      </c>
      <c r="AJ9" s="179">
        <v>0</v>
      </c>
      <c r="AK9" s="179">
        <v>0</v>
      </c>
      <c r="AL9" s="179">
        <v>0.5</v>
      </c>
      <c r="AM9" s="179">
        <v>0</v>
      </c>
      <c r="AN9" s="833"/>
      <c r="AO9" s="237">
        <f>SUM(D9:AN9)</f>
        <v>8.25</v>
      </c>
    </row>
    <row r="10" spans="1:41" ht="24" x14ac:dyDescent="0.25">
      <c r="A10" s="182" t="s">
        <v>312</v>
      </c>
      <c r="B10" s="182" t="s">
        <v>313</v>
      </c>
      <c r="C10" s="182" t="s">
        <v>314</v>
      </c>
      <c r="D10" s="179">
        <v>0</v>
      </c>
      <c r="E10" s="179">
        <v>0.25</v>
      </c>
      <c r="F10" s="179">
        <v>0</v>
      </c>
      <c r="G10" s="179">
        <v>0</v>
      </c>
      <c r="H10" s="179">
        <v>0</v>
      </c>
      <c r="I10" s="179">
        <v>1</v>
      </c>
      <c r="J10" s="179">
        <v>1</v>
      </c>
      <c r="K10" s="179">
        <v>0</v>
      </c>
      <c r="L10" s="179">
        <v>0.5</v>
      </c>
      <c r="M10" s="179">
        <v>0</v>
      </c>
      <c r="N10" s="210">
        <v>1.5</v>
      </c>
      <c r="O10" s="179">
        <v>0</v>
      </c>
      <c r="P10" s="179">
        <v>2</v>
      </c>
      <c r="Q10" s="179">
        <v>1</v>
      </c>
      <c r="R10" s="179">
        <v>1</v>
      </c>
      <c r="S10" s="179">
        <v>0</v>
      </c>
      <c r="T10" s="179">
        <v>1</v>
      </c>
      <c r="U10" s="179">
        <v>0</v>
      </c>
      <c r="V10" s="179">
        <v>1</v>
      </c>
      <c r="W10" s="210">
        <v>0</v>
      </c>
      <c r="X10" s="179">
        <v>0</v>
      </c>
      <c r="Y10" s="179">
        <v>0</v>
      </c>
      <c r="Z10" s="179">
        <v>0.5</v>
      </c>
      <c r="AA10" s="179">
        <v>0</v>
      </c>
      <c r="AB10" s="828">
        <v>0</v>
      </c>
      <c r="AC10" s="829">
        <v>0.5</v>
      </c>
      <c r="AD10" s="179">
        <v>0</v>
      </c>
      <c r="AE10" s="179">
        <v>1</v>
      </c>
      <c r="AF10" s="179">
        <v>0</v>
      </c>
      <c r="AG10" s="179">
        <v>1</v>
      </c>
      <c r="AH10" s="179">
        <v>0</v>
      </c>
      <c r="AI10" s="179">
        <v>0</v>
      </c>
      <c r="AJ10" s="179">
        <v>0</v>
      </c>
      <c r="AK10" s="179">
        <v>0</v>
      </c>
      <c r="AL10" s="179">
        <v>0</v>
      </c>
      <c r="AM10" s="179">
        <v>0</v>
      </c>
      <c r="AN10" s="833"/>
      <c r="AO10" s="237">
        <f>SUM(D10:AN10)</f>
        <v>13.25</v>
      </c>
    </row>
    <row r="11" spans="1:41" ht="30.75" customHeight="1" x14ac:dyDescent="0.25">
      <c r="A11" s="182" t="s">
        <v>315</v>
      </c>
      <c r="B11" s="183" t="s">
        <v>316</v>
      </c>
      <c r="C11" s="183"/>
      <c r="D11" s="830"/>
      <c r="E11" s="830"/>
      <c r="F11" s="830"/>
      <c r="G11" s="830"/>
      <c r="H11" s="830"/>
      <c r="I11" s="830" t="s">
        <v>317</v>
      </c>
      <c r="J11" s="830"/>
      <c r="K11" s="830"/>
      <c r="L11" s="830"/>
      <c r="M11" s="830"/>
      <c r="N11" s="830"/>
      <c r="O11" s="830"/>
      <c r="P11" s="830">
        <v>0</v>
      </c>
      <c r="Q11" s="830">
        <v>0</v>
      </c>
      <c r="R11" s="830" t="s">
        <v>317</v>
      </c>
      <c r="S11" s="830" t="s">
        <v>317</v>
      </c>
      <c r="T11" s="830" t="s">
        <v>317</v>
      </c>
      <c r="U11" s="830"/>
      <c r="V11" s="830"/>
      <c r="W11" s="210" t="s">
        <v>317</v>
      </c>
      <c r="X11" s="830"/>
      <c r="Y11" s="830"/>
      <c r="Z11" s="830"/>
      <c r="AA11" s="830"/>
      <c r="AB11" s="828">
        <v>0</v>
      </c>
      <c r="AC11" s="210" t="s">
        <v>11</v>
      </c>
      <c r="AD11" s="830">
        <v>0</v>
      </c>
      <c r="AE11" s="830" t="s">
        <v>317</v>
      </c>
      <c r="AF11" s="830"/>
      <c r="AG11" s="830"/>
      <c r="AH11" s="830"/>
      <c r="AI11" s="830"/>
      <c r="AJ11" s="830" t="s">
        <v>317</v>
      </c>
      <c r="AK11" s="830">
        <v>0</v>
      </c>
      <c r="AL11" s="830">
        <v>0</v>
      </c>
      <c r="AM11" s="830">
        <v>0</v>
      </c>
      <c r="AN11" s="834"/>
      <c r="AO11" s="237"/>
    </row>
    <row r="12" spans="1:41" s="7" customFormat="1" ht="120" customHeight="1" x14ac:dyDescent="0.2">
      <c r="A12" s="88"/>
      <c r="B12" s="1153" t="s">
        <v>318</v>
      </c>
      <c r="C12" s="184"/>
      <c r="D12" s="184"/>
      <c r="E12" s="184"/>
      <c r="F12" s="184"/>
      <c r="G12" s="184">
        <v>0</v>
      </c>
      <c r="H12" s="184"/>
      <c r="I12" s="184"/>
      <c r="J12" s="184"/>
      <c r="K12" s="184"/>
      <c r="L12" s="184"/>
      <c r="M12" s="184"/>
      <c r="N12" s="184"/>
      <c r="O12" s="185"/>
      <c r="P12" s="186"/>
      <c r="Q12" s="186"/>
      <c r="R12" s="185"/>
      <c r="S12" s="185"/>
      <c r="T12" s="187"/>
      <c r="U12" s="186"/>
      <c r="V12" s="185" t="s">
        <v>319</v>
      </c>
      <c r="W12" s="186"/>
      <c r="X12" s="186"/>
      <c r="Y12" s="184"/>
      <c r="Z12" s="184"/>
      <c r="AA12" s="188" t="s">
        <v>320</v>
      </c>
      <c r="AB12" s="184"/>
      <c r="AC12" s="189" t="s">
        <v>321</v>
      </c>
      <c r="AD12" s="188"/>
      <c r="AE12" s="188" t="s">
        <v>322</v>
      </c>
      <c r="AF12" s="184"/>
      <c r="AG12" s="188" t="s">
        <v>323</v>
      </c>
      <c r="AH12" s="190" t="s">
        <v>324</v>
      </c>
      <c r="AI12" s="190" t="s">
        <v>325</v>
      </c>
      <c r="AJ12" s="189" t="s">
        <v>321</v>
      </c>
      <c r="AK12" s="184"/>
      <c r="AL12" s="189" t="s">
        <v>326</v>
      </c>
      <c r="AM12" s="184"/>
      <c r="AN12" s="191"/>
      <c r="AO12" s="249"/>
    </row>
    <row r="13" spans="1:41" s="7" customFormat="1" ht="97.5" customHeight="1" x14ac:dyDescent="0.25">
      <c r="B13" s="1153" t="s">
        <v>327</v>
      </c>
      <c r="C13" s="184"/>
      <c r="D13" s="184"/>
      <c r="E13" s="184"/>
      <c r="F13" s="184"/>
      <c r="G13" s="184">
        <v>0</v>
      </c>
      <c r="H13" s="184"/>
      <c r="I13" s="188"/>
      <c r="J13" s="184"/>
      <c r="K13" s="184"/>
      <c r="L13" s="184"/>
      <c r="M13" s="184"/>
      <c r="N13" s="191"/>
      <c r="O13" s="192"/>
      <c r="P13" s="44"/>
      <c r="Q13" s="44"/>
      <c r="R13" s="193"/>
      <c r="S13" s="193"/>
      <c r="T13" s="194"/>
      <c r="U13" s="44"/>
      <c r="V13" s="195"/>
      <c r="W13" s="45"/>
      <c r="X13" s="196"/>
      <c r="Y13" s="8"/>
      <c r="Z13" s="184"/>
      <c r="AA13" s="188" t="s">
        <v>328</v>
      </c>
      <c r="AB13" s="184"/>
      <c r="AC13" s="184"/>
      <c r="AD13" s="184"/>
      <c r="AE13" s="188" t="s">
        <v>328</v>
      </c>
      <c r="AF13" s="184"/>
      <c r="AG13" s="188" t="s">
        <v>329</v>
      </c>
      <c r="AH13" s="190" t="s">
        <v>330</v>
      </c>
      <c r="AI13" s="184"/>
      <c r="AJ13" s="184"/>
      <c r="AK13" s="184"/>
      <c r="AL13" s="184"/>
      <c r="AM13" s="184"/>
      <c r="AN13" s="191"/>
      <c r="AO13" s="249"/>
    </row>
    <row r="14" spans="1:41" ht="94.5" customHeight="1" x14ac:dyDescent="0.25">
      <c r="T14" s="197"/>
    </row>
  </sheetData>
  <mergeCells count="5">
    <mergeCell ref="A1:S1"/>
    <mergeCell ref="A2:S2"/>
    <mergeCell ref="A3:AN3"/>
    <mergeCell ref="A4:S4"/>
    <mergeCell ref="A6:C6"/>
  </mergeCells>
  <pageMargins left="0.70078740157480324" right="0.70078740157480324" top="0.75196850393700776" bottom="0.75196850393700776" header="0.3" footer="0.3"/>
  <pageSetup paperSize="9" scale="23" orientation="landscape"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8"/>
  <sheetViews>
    <sheetView workbookViewId="0">
      <pane xSplit="7" ySplit="4" topLeftCell="H5" activePane="bottomRight" state="frozen"/>
      <selection activeCell="F3" sqref="F3:U3"/>
      <selection pane="topRight"/>
      <selection pane="bottomLeft"/>
      <selection pane="bottomRight" activeCell="J9" sqref="J9"/>
    </sheetView>
  </sheetViews>
  <sheetFormatPr defaultRowHeight="15" x14ac:dyDescent="0.25"/>
  <cols>
    <col min="1" max="1" width="20.5703125" style="52" customWidth="1"/>
    <col min="2" max="2" width="22.85546875" style="52" customWidth="1"/>
    <col min="3" max="3" width="43.85546875" style="52" customWidth="1"/>
    <col min="4" max="4" width="19.42578125" style="52" customWidth="1"/>
    <col min="5" max="5" width="6.85546875" style="52" bestFit="1" customWidth="1"/>
    <col min="6" max="6" width="8.7109375" style="52" customWidth="1"/>
    <col min="7" max="11" width="9.140625" style="52"/>
    <col min="12" max="13" width="9.140625" style="752"/>
    <col min="14" max="29" width="9.140625" style="52"/>
    <col min="30" max="30" width="13.28515625" style="752" customWidth="1"/>
    <col min="31" max="40" width="9.140625" style="52"/>
    <col min="41" max="41" width="0" style="52" hidden="1" customWidth="1"/>
    <col min="42" max="42" width="12.140625" style="52" customWidth="1"/>
    <col min="43" max="16384" width="9.140625" style="52"/>
  </cols>
  <sheetData>
    <row r="1" spans="1:43" ht="18.75" x14ac:dyDescent="0.25">
      <c r="A1" s="1234" t="s">
        <v>331</v>
      </c>
      <c r="B1" s="1234"/>
      <c r="C1" s="1234"/>
      <c r="D1" s="1234"/>
      <c r="E1" s="1234"/>
      <c r="F1" s="1234"/>
      <c r="G1" s="1234"/>
      <c r="H1" s="1234"/>
      <c r="I1" s="1234"/>
      <c r="J1" s="1234"/>
      <c r="K1" s="1234"/>
      <c r="L1" s="1234"/>
      <c r="M1" s="1234"/>
      <c r="N1" s="1234"/>
      <c r="O1" s="1234"/>
      <c r="P1" s="1234"/>
      <c r="Q1" s="1234"/>
      <c r="R1" s="1234"/>
      <c r="S1" s="1234"/>
      <c r="T1" s="1234"/>
      <c r="U1" s="1234"/>
    </row>
    <row r="2" spans="1:43" ht="18.75" x14ac:dyDescent="0.25">
      <c r="A2" s="734"/>
      <c r="B2" s="734"/>
      <c r="C2" s="734"/>
      <c r="D2" s="734"/>
      <c r="E2" s="734"/>
      <c r="F2" s="734"/>
      <c r="G2" s="734"/>
      <c r="H2" s="734"/>
      <c r="I2" s="734"/>
      <c r="J2" s="734"/>
      <c r="K2" s="734"/>
      <c r="L2" s="734"/>
      <c r="M2" s="734"/>
      <c r="N2" s="734"/>
      <c r="O2" s="734"/>
      <c r="P2" s="734"/>
      <c r="Q2" s="734"/>
      <c r="R2" s="734"/>
      <c r="S2" s="734"/>
      <c r="T2" s="734"/>
      <c r="U2" s="734"/>
    </row>
    <row r="3" spans="1:43" ht="105" x14ac:dyDescent="0.25">
      <c r="A3" s="1244" t="s">
        <v>332</v>
      </c>
      <c r="B3" s="1245" t="s">
        <v>333</v>
      </c>
      <c r="C3" s="1236" t="s">
        <v>334</v>
      </c>
      <c r="D3" s="1236" t="s">
        <v>335</v>
      </c>
      <c r="E3" s="1247" t="s">
        <v>336</v>
      </c>
      <c r="F3" s="743" t="s">
        <v>27</v>
      </c>
      <c r="G3" s="743" t="s">
        <v>28</v>
      </c>
      <c r="H3" s="743" t="s">
        <v>29</v>
      </c>
      <c r="I3" s="743" t="s">
        <v>30</v>
      </c>
      <c r="J3" s="743" t="s">
        <v>31</v>
      </c>
      <c r="K3" s="743" t="s">
        <v>32</v>
      </c>
      <c r="L3" s="746" t="s">
        <v>33</v>
      </c>
      <c r="M3" s="746" t="s">
        <v>34</v>
      </c>
      <c r="N3" s="743" t="s">
        <v>35</v>
      </c>
      <c r="O3" s="743" t="s">
        <v>36</v>
      </c>
      <c r="P3" s="743" t="s">
        <v>37</v>
      </c>
      <c r="Q3" s="743" t="s">
        <v>38</v>
      </c>
      <c r="R3" s="743" t="s">
        <v>39</v>
      </c>
      <c r="S3" s="743" t="s">
        <v>40</v>
      </c>
      <c r="T3" s="743" t="s">
        <v>41</v>
      </c>
      <c r="U3" s="743" t="s">
        <v>301</v>
      </c>
      <c r="V3" s="743" t="s">
        <v>42</v>
      </c>
      <c r="W3" s="743" t="s">
        <v>43</v>
      </c>
      <c r="X3" s="743" t="s">
        <v>44</v>
      </c>
      <c r="Y3" s="743" t="s">
        <v>45</v>
      </c>
      <c r="Z3" s="743" t="s">
        <v>46</v>
      </c>
      <c r="AA3" s="743" t="s">
        <v>47</v>
      </c>
      <c r="AB3" s="743" t="s">
        <v>48</v>
      </c>
      <c r="AC3" s="743" t="s">
        <v>49</v>
      </c>
      <c r="AD3" s="746" t="s">
        <v>50</v>
      </c>
      <c r="AE3" s="743" t="s">
        <v>51</v>
      </c>
      <c r="AF3" s="743" t="s">
        <v>52</v>
      </c>
      <c r="AG3" s="743" t="s">
        <v>53</v>
      </c>
      <c r="AH3" s="743" t="s">
        <v>54</v>
      </c>
      <c r="AI3" s="743" t="s">
        <v>55</v>
      </c>
      <c r="AJ3" s="743" t="s">
        <v>56</v>
      </c>
      <c r="AK3" s="743" t="s">
        <v>57</v>
      </c>
      <c r="AL3" s="743" t="s">
        <v>58</v>
      </c>
      <c r="AM3" s="743" t="s">
        <v>59</v>
      </c>
      <c r="AN3" s="747" t="s">
        <v>61</v>
      </c>
      <c r="AO3" s="753" t="s">
        <v>303</v>
      </c>
      <c r="AP3" s="826" t="s">
        <v>337</v>
      </c>
    </row>
    <row r="4" spans="1:43" ht="48" x14ac:dyDescent="0.25">
      <c r="A4" s="1244"/>
      <c r="B4" s="1246"/>
      <c r="C4" s="1236"/>
      <c r="D4" s="1236"/>
      <c r="E4" s="1247"/>
      <c r="F4" s="748" t="s">
        <v>305</v>
      </c>
      <c r="G4" s="748" t="s">
        <v>305</v>
      </c>
      <c r="H4" s="748" t="s">
        <v>305</v>
      </c>
      <c r="I4" s="748" t="s">
        <v>305</v>
      </c>
      <c r="J4" s="748" t="s">
        <v>305</v>
      </c>
      <c r="K4" s="748" t="s">
        <v>305</v>
      </c>
      <c r="L4" s="748" t="s">
        <v>305</v>
      </c>
      <c r="M4" s="748" t="s">
        <v>305</v>
      </c>
      <c r="N4" s="748" t="s">
        <v>305</v>
      </c>
      <c r="O4" s="748" t="s">
        <v>305</v>
      </c>
      <c r="P4" s="748" t="s">
        <v>305</v>
      </c>
      <c r="Q4" s="748" t="s">
        <v>305</v>
      </c>
      <c r="R4" s="748" t="s">
        <v>305</v>
      </c>
      <c r="S4" s="748" t="s">
        <v>305</v>
      </c>
      <c r="T4" s="748" t="s">
        <v>305</v>
      </c>
      <c r="U4" s="748" t="s">
        <v>305</v>
      </c>
      <c r="V4" s="749" t="s">
        <v>305</v>
      </c>
      <c r="W4" s="749" t="s">
        <v>305</v>
      </c>
      <c r="X4" s="749" t="s">
        <v>305</v>
      </c>
      <c r="Y4" s="749" t="s">
        <v>305</v>
      </c>
      <c r="Z4" s="749" t="s">
        <v>305</v>
      </c>
      <c r="AA4" s="749" t="s">
        <v>305</v>
      </c>
      <c r="AB4" s="749" t="s">
        <v>305</v>
      </c>
      <c r="AC4" s="749" t="s">
        <v>305</v>
      </c>
      <c r="AD4" s="749" t="s">
        <v>305</v>
      </c>
      <c r="AE4" s="749" t="s">
        <v>305</v>
      </c>
      <c r="AF4" s="749" t="s">
        <v>305</v>
      </c>
      <c r="AG4" s="749" t="s">
        <v>305</v>
      </c>
      <c r="AH4" s="749" t="s">
        <v>305</v>
      </c>
      <c r="AI4" s="749" t="s">
        <v>305</v>
      </c>
      <c r="AJ4" s="749" t="s">
        <v>305</v>
      </c>
      <c r="AK4" s="749" t="s">
        <v>305</v>
      </c>
      <c r="AL4" s="749" t="s">
        <v>305</v>
      </c>
      <c r="AM4" s="749" t="s">
        <v>305</v>
      </c>
      <c r="AN4" s="749" t="s">
        <v>305</v>
      </c>
      <c r="AO4" s="750" t="s">
        <v>305</v>
      </c>
      <c r="AP4" s="751" t="s">
        <v>305</v>
      </c>
    </row>
    <row r="5" spans="1:43" x14ac:dyDescent="0.25">
      <c r="A5" s="735">
        <v>1</v>
      </c>
      <c r="B5" s="1242">
        <v>258800</v>
      </c>
      <c r="C5" s="1242" t="s">
        <v>338</v>
      </c>
      <c r="D5" s="1242" t="s">
        <v>338</v>
      </c>
      <c r="E5" s="1238">
        <v>1</v>
      </c>
      <c r="F5" s="821">
        <v>1</v>
      </c>
      <c r="G5" s="821">
        <v>1</v>
      </c>
      <c r="H5" s="754">
        <v>1</v>
      </c>
      <c r="I5" s="821">
        <v>0</v>
      </c>
      <c r="J5" s="822">
        <v>1</v>
      </c>
      <c r="K5" s="821">
        <v>1</v>
      </c>
      <c r="L5" s="754">
        <v>0</v>
      </c>
      <c r="M5" s="821">
        <v>1</v>
      </c>
      <c r="N5" s="821">
        <v>1</v>
      </c>
      <c r="O5" s="821">
        <v>1</v>
      </c>
      <c r="P5" s="754">
        <v>1</v>
      </c>
      <c r="Q5" s="754">
        <v>1</v>
      </c>
      <c r="R5" s="754">
        <v>1</v>
      </c>
      <c r="S5" s="821">
        <v>1</v>
      </c>
      <c r="T5" s="821">
        <v>1</v>
      </c>
      <c r="U5" s="823">
        <v>0</v>
      </c>
      <c r="V5" s="754">
        <v>1</v>
      </c>
      <c r="W5" s="754">
        <v>1</v>
      </c>
      <c r="X5" s="754">
        <v>2</v>
      </c>
      <c r="Y5" s="754">
        <v>0</v>
      </c>
      <c r="Z5" s="824">
        <v>1</v>
      </c>
      <c r="AA5" s="311">
        <v>1</v>
      </c>
      <c r="AB5" s="824">
        <v>1</v>
      </c>
      <c r="AC5" s="756">
        <v>1</v>
      </c>
      <c r="AD5" s="756">
        <v>1</v>
      </c>
      <c r="AE5" s="754">
        <v>1</v>
      </c>
      <c r="AF5" s="824">
        <v>1</v>
      </c>
      <c r="AG5" s="754">
        <v>0</v>
      </c>
      <c r="AH5" s="824">
        <v>1</v>
      </c>
      <c r="AI5" s="824">
        <v>0</v>
      </c>
      <c r="AJ5" s="824">
        <v>1</v>
      </c>
      <c r="AK5" s="824">
        <v>1</v>
      </c>
      <c r="AL5" s="824">
        <v>0</v>
      </c>
      <c r="AM5" s="754">
        <v>1</v>
      </c>
      <c r="AN5" s="754">
        <v>0</v>
      </c>
      <c r="AO5" s="768">
        <v>0</v>
      </c>
      <c r="AP5" s="757">
        <f t="shared" ref="AP5:AP18" si="0">AO5+AN5+AM5+AL5+AK5+AJ5+AI5+AH5+AG5+AF5+AE5+AD5+AC5+AB5+AA5+Z5+Y5+X5+W5+V5+U5+T5+S5+R5+Q5+P5+O5+N5+M5+L5+K5+J5+I5+H5+G5+F5</f>
        <v>28</v>
      </c>
      <c r="AQ5" s="752"/>
    </row>
    <row r="6" spans="1:43" ht="38.25" x14ac:dyDescent="0.25">
      <c r="A6" s="735" t="s">
        <v>339</v>
      </c>
      <c r="B6" s="1242"/>
      <c r="C6" s="1242"/>
      <c r="D6" s="1242"/>
      <c r="E6" s="1238"/>
      <c r="F6" s="821">
        <v>1</v>
      </c>
      <c r="G6" s="821">
        <v>0</v>
      </c>
      <c r="H6" s="758">
        <v>1</v>
      </c>
      <c r="I6" s="821">
        <v>0</v>
      </c>
      <c r="J6" s="825">
        <v>0</v>
      </c>
      <c r="K6" s="821">
        <v>0</v>
      </c>
      <c r="L6" s="758">
        <v>1</v>
      </c>
      <c r="M6" s="821">
        <v>0</v>
      </c>
      <c r="N6" s="821">
        <v>0</v>
      </c>
      <c r="O6" s="821">
        <v>1</v>
      </c>
      <c r="P6" s="758">
        <v>1</v>
      </c>
      <c r="Q6" s="758">
        <v>0</v>
      </c>
      <c r="R6" s="758">
        <v>0</v>
      </c>
      <c r="S6" s="821">
        <v>0</v>
      </c>
      <c r="T6" s="821">
        <v>0</v>
      </c>
      <c r="U6" s="823">
        <v>0</v>
      </c>
      <c r="V6" s="758">
        <v>0</v>
      </c>
      <c r="W6" s="758">
        <v>0</v>
      </c>
      <c r="X6" s="758">
        <v>0</v>
      </c>
      <c r="Y6" s="758">
        <v>1</v>
      </c>
      <c r="Z6" s="824">
        <v>0</v>
      </c>
      <c r="AA6" s="334">
        <v>0</v>
      </c>
      <c r="AB6" s="824">
        <v>1</v>
      </c>
      <c r="AC6" s="760">
        <v>0</v>
      </c>
      <c r="AD6" s="760">
        <v>0</v>
      </c>
      <c r="AE6" s="758">
        <v>0</v>
      </c>
      <c r="AF6" s="754">
        <v>0</v>
      </c>
      <c r="AG6" s="758">
        <v>1</v>
      </c>
      <c r="AH6" s="824">
        <v>0</v>
      </c>
      <c r="AI6" s="824">
        <v>0</v>
      </c>
      <c r="AJ6" s="824">
        <v>0</v>
      </c>
      <c r="AK6" s="824">
        <v>1</v>
      </c>
      <c r="AL6" s="824">
        <v>0</v>
      </c>
      <c r="AM6" s="758">
        <v>1</v>
      </c>
      <c r="AN6" s="758">
        <v>1</v>
      </c>
      <c r="AO6" s="768">
        <v>0</v>
      </c>
      <c r="AP6" s="757">
        <f t="shared" si="0"/>
        <v>11</v>
      </c>
      <c r="AQ6" s="752"/>
    </row>
    <row r="7" spans="1:43" ht="25.5" x14ac:dyDescent="0.25">
      <c r="A7" s="735">
        <v>2</v>
      </c>
      <c r="B7" s="735">
        <v>157600</v>
      </c>
      <c r="C7" s="735" t="s">
        <v>340</v>
      </c>
      <c r="D7" s="735" t="s">
        <v>340</v>
      </c>
      <c r="E7" s="736">
        <v>1</v>
      </c>
      <c r="F7" s="821">
        <v>2</v>
      </c>
      <c r="G7" s="821">
        <v>1</v>
      </c>
      <c r="H7" s="758">
        <v>5</v>
      </c>
      <c r="I7" s="821">
        <v>0</v>
      </c>
      <c r="J7" s="825">
        <v>1</v>
      </c>
      <c r="K7" s="821">
        <v>1</v>
      </c>
      <c r="L7" s="758">
        <v>1</v>
      </c>
      <c r="M7" s="821">
        <v>1</v>
      </c>
      <c r="N7" s="821">
        <v>1</v>
      </c>
      <c r="O7" s="821">
        <v>1</v>
      </c>
      <c r="P7" s="758">
        <v>1</v>
      </c>
      <c r="Q7" s="758">
        <v>1</v>
      </c>
      <c r="R7" s="758">
        <v>1</v>
      </c>
      <c r="S7" s="821">
        <v>1</v>
      </c>
      <c r="T7" s="821">
        <v>1</v>
      </c>
      <c r="U7" s="823">
        <v>0</v>
      </c>
      <c r="V7" s="758">
        <v>0</v>
      </c>
      <c r="W7" s="758">
        <v>1</v>
      </c>
      <c r="X7" s="758">
        <v>2</v>
      </c>
      <c r="Y7" s="758">
        <v>1</v>
      </c>
      <c r="Z7" s="824">
        <v>1</v>
      </c>
      <c r="AA7" s="334">
        <v>1</v>
      </c>
      <c r="AB7" s="824">
        <v>1</v>
      </c>
      <c r="AC7" s="760">
        <v>1</v>
      </c>
      <c r="AD7" s="760">
        <v>1</v>
      </c>
      <c r="AE7" s="758">
        <v>1</v>
      </c>
      <c r="AF7" s="758">
        <v>1</v>
      </c>
      <c r="AG7" s="758">
        <v>1</v>
      </c>
      <c r="AH7" s="824">
        <v>1</v>
      </c>
      <c r="AI7" s="824">
        <v>0</v>
      </c>
      <c r="AJ7" s="824">
        <v>1</v>
      </c>
      <c r="AK7" s="824">
        <v>1</v>
      </c>
      <c r="AL7" s="824">
        <v>0</v>
      </c>
      <c r="AM7" s="758">
        <v>0</v>
      </c>
      <c r="AN7" s="758">
        <v>1</v>
      </c>
      <c r="AO7" s="768">
        <v>0</v>
      </c>
      <c r="AP7" s="757">
        <f t="shared" si="0"/>
        <v>35</v>
      </c>
      <c r="AQ7" s="752"/>
    </row>
    <row r="8" spans="1:43" ht="38.25" x14ac:dyDescent="0.25">
      <c r="A8" s="735">
        <v>3</v>
      </c>
      <c r="B8" s="735">
        <v>216350</v>
      </c>
      <c r="C8" s="735" t="s">
        <v>341</v>
      </c>
      <c r="D8" s="1243" t="s">
        <v>342</v>
      </c>
      <c r="E8" s="1238">
        <v>1</v>
      </c>
      <c r="F8" s="821">
        <v>2</v>
      </c>
      <c r="G8" s="821">
        <v>0</v>
      </c>
      <c r="H8" s="758">
        <v>1</v>
      </c>
      <c r="I8" s="821">
        <v>0</v>
      </c>
      <c r="J8" s="825">
        <v>0</v>
      </c>
      <c r="K8" s="821">
        <v>1</v>
      </c>
      <c r="L8" s="758">
        <v>0</v>
      </c>
      <c r="M8" s="821">
        <v>0</v>
      </c>
      <c r="N8" s="821">
        <v>0</v>
      </c>
      <c r="O8" s="821">
        <v>1</v>
      </c>
      <c r="P8" s="758">
        <v>1</v>
      </c>
      <c r="Q8" s="758">
        <v>0</v>
      </c>
      <c r="R8" s="758">
        <v>1</v>
      </c>
      <c r="S8" s="821">
        <v>1</v>
      </c>
      <c r="T8" s="821">
        <v>1</v>
      </c>
      <c r="U8" s="823">
        <v>0</v>
      </c>
      <c r="V8" s="758">
        <v>1</v>
      </c>
      <c r="W8" s="758">
        <v>1</v>
      </c>
      <c r="X8" s="758">
        <v>2</v>
      </c>
      <c r="Y8" s="758">
        <v>1</v>
      </c>
      <c r="Z8" s="824">
        <v>0</v>
      </c>
      <c r="AA8" s="334">
        <v>1</v>
      </c>
      <c r="AB8" s="824">
        <v>0</v>
      </c>
      <c r="AC8" s="760">
        <v>0</v>
      </c>
      <c r="AD8" s="760">
        <v>0</v>
      </c>
      <c r="AE8" s="758">
        <v>0</v>
      </c>
      <c r="AF8" s="758">
        <v>1</v>
      </c>
      <c r="AG8" s="758">
        <v>0</v>
      </c>
      <c r="AH8" s="824">
        <v>1</v>
      </c>
      <c r="AI8" s="824">
        <v>0</v>
      </c>
      <c r="AJ8" s="824">
        <v>1</v>
      </c>
      <c r="AK8" s="824">
        <v>1</v>
      </c>
      <c r="AL8" s="824">
        <v>0</v>
      </c>
      <c r="AM8" s="758">
        <v>1</v>
      </c>
      <c r="AN8" s="758">
        <v>1</v>
      </c>
      <c r="AO8" s="768">
        <v>0</v>
      </c>
      <c r="AP8" s="757">
        <f t="shared" si="0"/>
        <v>21</v>
      </c>
      <c r="AQ8" s="752"/>
    </row>
    <row r="9" spans="1:43" ht="45.75" customHeight="1" x14ac:dyDescent="0.25">
      <c r="A9" s="735" t="s">
        <v>339</v>
      </c>
      <c r="B9" s="735">
        <v>216560</v>
      </c>
      <c r="C9" s="735" t="s">
        <v>343</v>
      </c>
      <c r="D9" s="1243"/>
      <c r="E9" s="1238"/>
      <c r="F9" s="821">
        <v>0</v>
      </c>
      <c r="G9" s="821">
        <v>0</v>
      </c>
      <c r="H9" s="758">
        <v>1</v>
      </c>
      <c r="I9" s="821">
        <v>0</v>
      </c>
      <c r="J9" s="825">
        <v>0</v>
      </c>
      <c r="K9" s="821">
        <v>0</v>
      </c>
      <c r="L9" s="758">
        <v>0</v>
      </c>
      <c r="M9" s="821">
        <v>0</v>
      </c>
      <c r="N9" s="821">
        <v>0</v>
      </c>
      <c r="O9" s="821">
        <v>0</v>
      </c>
      <c r="P9" s="758">
        <v>0</v>
      </c>
      <c r="Q9" s="758">
        <v>0</v>
      </c>
      <c r="R9" s="758">
        <v>0</v>
      </c>
      <c r="S9" s="821">
        <v>0</v>
      </c>
      <c r="T9" s="821">
        <v>0</v>
      </c>
      <c r="U9" s="823">
        <v>0</v>
      </c>
      <c r="V9" s="758">
        <v>1</v>
      </c>
      <c r="W9" s="758">
        <v>0</v>
      </c>
      <c r="X9" s="758">
        <v>0</v>
      </c>
      <c r="Y9" s="758">
        <v>0</v>
      </c>
      <c r="Z9" s="824">
        <v>0</v>
      </c>
      <c r="AA9" s="334">
        <v>0</v>
      </c>
      <c r="AB9" s="824">
        <v>0</v>
      </c>
      <c r="AC9" s="760">
        <v>0</v>
      </c>
      <c r="AD9" s="760">
        <v>0</v>
      </c>
      <c r="AE9" s="758">
        <v>0</v>
      </c>
      <c r="AF9" s="758">
        <v>1</v>
      </c>
      <c r="AG9" s="758">
        <v>0</v>
      </c>
      <c r="AH9" s="824">
        <v>0</v>
      </c>
      <c r="AI9" s="824">
        <v>0</v>
      </c>
      <c r="AJ9" s="824">
        <v>0</v>
      </c>
      <c r="AK9" s="824">
        <v>0</v>
      </c>
      <c r="AL9" s="824">
        <v>0</v>
      </c>
      <c r="AM9" s="758">
        <v>0</v>
      </c>
      <c r="AN9" s="758">
        <v>0</v>
      </c>
      <c r="AO9" s="768">
        <v>0</v>
      </c>
      <c r="AP9" s="757">
        <f t="shared" si="0"/>
        <v>3</v>
      </c>
      <c r="AQ9" s="752"/>
    </row>
    <row r="10" spans="1:43" ht="38.25" x14ac:dyDescent="0.25">
      <c r="A10" s="735"/>
      <c r="B10" s="735">
        <v>122830</v>
      </c>
      <c r="C10" s="735" t="s">
        <v>344</v>
      </c>
      <c r="D10" s="1243"/>
      <c r="E10" s="1238"/>
      <c r="F10" s="821">
        <v>0</v>
      </c>
      <c r="G10" s="821">
        <v>0</v>
      </c>
      <c r="H10" s="758">
        <v>0</v>
      </c>
      <c r="I10" s="821">
        <v>0</v>
      </c>
      <c r="J10" s="825">
        <v>0</v>
      </c>
      <c r="K10" s="821">
        <v>0</v>
      </c>
      <c r="L10" s="758">
        <v>0</v>
      </c>
      <c r="M10" s="821">
        <v>0</v>
      </c>
      <c r="N10" s="821">
        <v>0</v>
      </c>
      <c r="O10" s="821">
        <v>0</v>
      </c>
      <c r="P10" s="758">
        <v>1</v>
      </c>
      <c r="Q10" s="758">
        <v>0</v>
      </c>
      <c r="R10" s="758">
        <v>0</v>
      </c>
      <c r="S10" s="821">
        <v>0</v>
      </c>
      <c r="T10" s="821">
        <v>0</v>
      </c>
      <c r="U10" s="823">
        <v>0</v>
      </c>
      <c r="V10" s="758">
        <v>1</v>
      </c>
      <c r="W10" s="758">
        <v>0</v>
      </c>
      <c r="X10" s="758">
        <v>0</v>
      </c>
      <c r="Y10" s="758">
        <v>1</v>
      </c>
      <c r="Z10" s="824">
        <v>0</v>
      </c>
      <c r="AA10" s="334">
        <v>1</v>
      </c>
      <c r="AB10" s="824">
        <v>0</v>
      </c>
      <c r="AC10" s="760">
        <v>0</v>
      </c>
      <c r="AD10" s="760">
        <v>0</v>
      </c>
      <c r="AE10" s="758">
        <v>0</v>
      </c>
      <c r="AF10" s="758">
        <v>1</v>
      </c>
      <c r="AG10" s="758">
        <v>0</v>
      </c>
      <c r="AH10" s="824">
        <v>0</v>
      </c>
      <c r="AI10" s="824">
        <v>0</v>
      </c>
      <c r="AJ10" s="824">
        <v>0</v>
      </c>
      <c r="AK10" s="824">
        <v>0</v>
      </c>
      <c r="AL10" s="824">
        <v>0</v>
      </c>
      <c r="AM10" s="758">
        <v>0</v>
      </c>
      <c r="AN10" s="758">
        <v>0</v>
      </c>
      <c r="AO10" s="768">
        <v>0</v>
      </c>
      <c r="AP10" s="757">
        <f t="shared" si="0"/>
        <v>5</v>
      </c>
      <c r="AQ10" s="752"/>
    </row>
    <row r="11" spans="1:43" ht="38.25" x14ac:dyDescent="0.25">
      <c r="A11" s="735"/>
      <c r="B11" s="735">
        <v>122850</v>
      </c>
      <c r="C11" s="735" t="s">
        <v>345</v>
      </c>
      <c r="D11" s="1243"/>
      <c r="E11" s="1238"/>
      <c r="F11" s="821">
        <v>1</v>
      </c>
      <c r="G11" s="821">
        <v>1</v>
      </c>
      <c r="H11" s="758">
        <v>1</v>
      </c>
      <c r="I11" s="821">
        <v>0</v>
      </c>
      <c r="J11" s="825">
        <v>0</v>
      </c>
      <c r="K11" s="821">
        <v>0</v>
      </c>
      <c r="L11" s="758">
        <v>0</v>
      </c>
      <c r="M11" s="821">
        <v>0</v>
      </c>
      <c r="N11" s="821">
        <v>0</v>
      </c>
      <c r="O11" s="821">
        <v>0</v>
      </c>
      <c r="P11" s="758">
        <v>0</v>
      </c>
      <c r="Q11" s="758">
        <v>0</v>
      </c>
      <c r="R11" s="758">
        <v>0</v>
      </c>
      <c r="S11" s="821">
        <v>0</v>
      </c>
      <c r="T11" s="821">
        <v>0</v>
      </c>
      <c r="U11" s="823">
        <v>0</v>
      </c>
      <c r="V11" s="758">
        <v>1</v>
      </c>
      <c r="W11" s="758">
        <v>0</v>
      </c>
      <c r="X11" s="758">
        <v>0</v>
      </c>
      <c r="Y11" s="758">
        <v>0</v>
      </c>
      <c r="Z11" s="824">
        <v>0</v>
      </c>
      <c r="AA11" s="334">
        <v>0</v>
      </c>
      <c r="AB11" s="824">
        <v>0</v>
      </c>
      <c r="AC11" s="760">
        <v>0</v>
      </c>
      <c r="AD11" s="760">
        <v>0</v>
      </c>
      <c r="AE11" s="758">
        <v>0</v>
      </c>
      <c r="AF11" s="758">
        <v>1</v>
      </c>
      <c r="AG11" s="758">
        <v>0</v>
      </c>
      <c r="AH11" s="824">
        <v>0</v>
      </c>
      <c r="AI11" s="824">
        <v>0</v>
      </c>
      <c r="AJ11" s="824">
        <v>0</v>
      </c>
      <c r="AK11" s="824">
        <v>0</v>
      </c>
      <c r="AL11" s="824">
        <v>0</v>
      </c>
      <c r="AM11" s="758">
        <v>0</v>
      </c>
      <c r="AN11" s="758">
        <v>0</v>
      </c>
      <c r="AO11" s="768">
        <v>0</v>
      </c>
      <c r="AP11" s="757">
        <f t="shared" si="0"/>
        <v>5</v>
      </c>
      <c r="AQ11" s="752"/>
    </row>
    <row r="12" spans="1:43" ht="38.25" x14ac:dyDescent="0.25">
      <c r="A12" s="735"/>
      <c r="B12" s="735">
        <v>216630</v>
      </c>
      <c r="C12" s="735" t="s">
        <v>346</v>
      </c>
      <c r="D12" s="1243"/>
      <c r="E12" s="1238"/>
      <c r="F12" s="821">
        <v>0</v>
      </c>
      <c r="G12" s="821">
        <v>0</v>
      </c>
      <c r="H12" s="758">
        <v>0</v>
      </c>
      <c r="I12" s="821">
        <v>0</v>
      </c>
      <c r="J12" s="825">
        <v>0</v>
      </c>
      <c r="K12" s="821">
        <v>0</v>
      </c>
      <c r="L12" s="758">
        <v>0</v>
      </c>
      <c r="M12" s="821">
        <v>0</v>
      </c>
      <c r="N12" s="821">
        <v>0</v>
      </c>
      <c r="O12" s="821">
        <v>1</v>
      </c>
      <c r="P12" s="758">
        <v>0</v>
      </c>
      <c r="Q12" s="758">
        <v>1</v>
      </c>
      <c r="R12" s="758">
        <v>1</v>
      </c>
      <c r="S12" s="821">
        <v>1</v>
      </c>
      <c r="T12" s="821">
        <v>1</v>
      </c>
      <c r="U12" s="823">
        <v>0</v>
      </c>
      <c r="V12" s="758">
        <v>1</v>
      </c>
      <c r="W12" s="758">
        <v>0</v>
      </c>
      <c r="X12" s="758">
        <v>0</v>
      </c>
      <c r="Y12" s="758">
        <v>0</v>
      </c>
      <c r="Z12" s="824">
        <v>0</v>
      </c>
      <c r="AA12" s="334">
        <v>0</v>
      </c>
      <c r="AB12" s="824">
        <v>0</v>
      </c>
      <c r="AC12" s="760">
        <v>1</v>
      </c>
      <c r="AD12" s="760">
        <v>1</v>
      </c>
      <c r="AE12" s="758">
        <v>1</v>
      </c>
      <c r="AF12" s="758">
        <v>1</v>
      </c>
      <c r="AG12" s="758">
        <v>0</v>
      </c>
      <c r="AH12" s="824">
        <v>0</v>
      </c>
      <c r="AI12" s="824">
        <v>0</v>
      </c>
      <c r="AJ12" s="824">
        <v>0</v>
      </c>
      <c r="AK12" s="824">
        <v>0</v>
      </c>
      <c r="AL12" s="824">
        <v>0</v>
      </c>
      <c r="AM12" s="758">
        <v>0</v>
      </c>
      <c r="AN12" s="758">
        <v>0</v>
      </c>
      <c r="AO12" s="768"/>
      <c r="AP12" s="757">
        <f t="shared" si="0"/>
        <v>10</v>
      </c>
      <c r="AQ12" s="752"/>
    </row>
    <row r="13" spans="1:43" ht="25.5" x14ac:dyDescent="0.25">
      <c r="A13" s="735"/>
      <c r="B13" s="735">
        <v>239410</v>
      </c>
      <c r="C13" s="735" t="s">
        <v>347</v>
      </c>
      <c r="D13" s="1243"/>
      <c r="E13" s="1238"/>
      <c r="F13" s="821">
        <v>0</v>
      </c>
      <c r="G13" s="821">
        <v>0</v>
      </c>
      <c r="H13" s="758">
        <v>0</v>
      </c>
      <c r="I13" s="821">
        <v>0</v>
      </c>
      <c r="J13" s="825">
        <v>1</v>
      </c>
      <c r="K13" s="821">
        <v>0</v>
      </c>
      <c r="L13" s="758">
        <v>2</v>
      </c>
      <c r="M13" s="821">
        <v>1</v>
      </c>
      <c r="N13" s="821">
        <v>1</v>
      </c>
      <c r="O13" s="821">
        <v>0</v>
      </c>
      <c r="P13" s="758">
        <v>0</v>
      </c>
      <c r="Q13" s="758">
        <v>0</v>
      </c>
      <c r="R13" s="758">
        <v>0</v>
      </c>
      <c r="S13" s="821">
        <v>0</v>
      </c>
      <c r="T13" s="821">
        <v>0</v>
      </c>
      <c r="U13" s="823">
        <v>0</v>
      </c>
      <c r="V13" s="758">
        <v>1</v>
      </c>
      <c r="W13" s="758">
        <v>0</v>
      </c>
      <c r="X13" s="758">
        <v>0</v>
      </c>
      <c r="Y13" s="758">
        <v>0</v>
      </c>
      <c r="Z13" s="824">
        <v>1</v>
      </c>
      <c r="AA13" s="334">
        <v>0</v>
      </c>
      <c r="AB13" s="824">
        <v>1</v>
      </c>
      <c r="AC13" s="760">
        <v>0</v>
      </c>
      <c r="AD13" s="760">
        <v>0</v>
      </c>
      <c r="AE13" s="758">
        <v>0</v>
      </c>
      <c r="AF13" s="758">
        <v>0</v>
      </c>
      <c r="AG13" s="758">
        <v>1</v>
      </c>
      <c r="AH13" s="824">
        <v>0</v>
      </c>
      <c r="AI13" s="824">
        <v>0</v>
      </c>
      <c r="AJ13" s="824">
        <v>0</v>
      </c>
      <c r="AK13" s="824">
        <v>0</v>
      </c>
      <c r="AL13" s="824">
        <v>0</v>
      </c>
      <c r="AM13" s="758">
        <v>0</v>
      </c>
      <c r="AN13" s="758">
        <v>0</v>
      </c>
      <c r="AO13" s="768"/>
      <c r="AP13" s="757">
        <f t="shared" si="0"/>
        <v>9</v>
      </c>
      <c r="AQ13" s="752"/>
    </row>
    <row r="14" spans="1:43" ht="24" x14ac:dyDescent="0.25">
      <c r="A14" s="736">
        <v>4</v>
      </c>
      <c r="B14" s="736">
        <v>124550</v>
      </c>
      <c r="C14" s="736" t="s">
        <v>348</v>
      </c>
      <c r="D14" s="1126" t="s">
        <v>348</v>
      </c>
      <c r="E14" s="736">
        <v>1</v>
      </c>
      <c r="F14" s="821">
        <v>2</v>
      </c>
      <c r="G14" s="821">
        <v>1</v>
      </c>
      <c r="H14" s="758">
        <v>0</v>
      </c>
      <c r="I14" s="821">
        <v>0</v>
      </c>
      <c r="J14" s="825">
        <v>1</v>
      </c>
      <c r="K14" s="821">
        <v>1</v>
      </c>
      <c r="L14" s="758">
        <v>2</v>
      </c>
      <c r="M14" s="821">
        <v>1</v>
      </c>
      <c r="N14" s="821">
        <v>1</v>
      </c>
      <c r="O14" s="821">
        <v>1</v>
      </c>
      <c r="P14" s="758">
        <v>2</v>
      </c>
      <c r="Q14" s="758">
        <v>1</v>
      </c>
      <c r="R14" s="758">
        <v>1</v>
      </c>
      <c r="S14" s="821">
        <v>1</v>
      </c>
      <c r="T14" s="821">
        <v>1</v>
      </c>
      <c r="U14" s="823">
        <v>0</v>
      </c>
      <c r="V14" s="758">
        <v>100</v>
      </c>
      <c r="W14" s="758">
        <v>1</v>
      </c>
      <c r="X14" s="758">
        <v>2</v>
      </c>
      <c r="Y14" s="758">
        <v>1</v>
      </c>
      <c r="Z14" s="824">
        <v>1</v>
      </c>
      <c r="AA14" s="334">
        <v>1</v>
      </c>
      <c r="AB14" s="824">
        <v>1</v>
      </c>
      <c r="AC14" s="760">
        <v>1</v>
      </c>
      <c r="AD14" s="760">
        <v>1</v>
      </c>
      <c r="AE14" s="758">
        <v>1</v>
      </c>
      <c r="AF14" s="758">
        <v>0</v>
      </c>
      <c r="AG14" s="758">
        <v>1</v>
      </c>
      <c r="AH14" s="824">
        <v>1</v>
      </c>
      <c r="AI14" s="824">
        <v>0</v>
      </c>
      <c r="AJ14" s="824">
        <v>1</v>
      </c>
      <c r="AK14" s="824">
        <v>1</v>
      </c>
      <c r="AL14" s="824">
        <v>0</v>
      </c>
      <c r="AM14" s="758">
        <v>1</v>
      </c>
      <c r="AN14" s="758">
        <v>1</v>
      </c>
      <c r="AO14" s="768"/>
      <c r="AP14" s="757">
        <f t="shared" si="0"/>
        <v>132</v>
      </c>
      <c r="AQ14" s="752"/>
    </row>
    <row r="15" spans="1:43" ht="63" customHeight="1" x14ac:dyDescent="0.25">
      <c r="A15" s="736">
        <v>5</v>
      </c>
      <c r="B15" s="736">
        <v>300680</v>
      </c>
      <c r="C15" s="736" t="s">
        <v>349</v>
      </c>
      <c r="D15" s="1126" t="s">
        <v>350</v>
      </c>
      <c r="E15" s="736">
        <v>1</v>
      </c>
      <c r="F15" s="821">
        <v>2</v>
      </c>
      <c r="G15" s="821">
        <v>1</v>
      </c>
      <c r="H15" s="758">
        <v>1</v>
      </c>
      <c r="I15" s="821">
        <v>0</v>
      </c>
      <c r="J15" s="825">
        <v>1</v>
      </c>
      <c r="K15" s="821">
        <v>0</v>
      </c>
      <c r="L15" s="758">
        <v>0</v>
      </c>
      <c r="M15" s="821">
        <v>0</v>
      </c>
      <c r="N15" s="821">
        <v>1</v>
      </c>
      <c r="O15" s="821">
        <v>1</v>
      </c>
      <c r="P15" s="758">
        <v>1</v>
      </c>
      <c r="Q15" s="758">
        <v>0</v>
      </c>
      <c r="R15" s="758">
        <v>1</v>
      </c>
      <c r="S15" s="821">
        <v>1</v>
      </c>
      <c r="T15" s="821">
        <v>1</v>
      </c>
      <c r="U15" s="823">
        <v>0</v>
      </c>
      <c r="V15" s="758">
        <v>0</v>
      </c>
      <c r="W15" s="758">
        <v>1</v>
      </c>
      <c r="X15" s="758">
        <v>2</v>
      </c>
      <c r="Y15" s="758">
        <v>1</v>
      </c>
      <c r="Z15" s="824">
        <v>1</v>
      </c>
      <c r="AA15" s="334">
        <v>1</v>
      </c>
      <c r="AB15" s="824">
        <v>0</v>
      </c>
      <c r="AC15" s="760">
        <v>1</v>
      </c>
      <c r="AD15" s="760">
        <v>0</v>
      </c>
      <c r="AE15" s="758">
        <v>0</v>
      </c>
      <c r="AF15" s="758">
        <v>0</v>
      </c>
      <c r="AG15" s="758">
        <v>1</v>
      </c>
      <c r="AH15" s="824">
        <v>0</v>
      </c>
      <c r="AI15" s="824">
        <v>0</v>
      </c>
      <c r="AJ15" s="824">
        <v>1</v>
      </c>
      <c r="AK15" s="824">
        <v>1</v>
      </c>
      <c r="AL15" s="824">
        <v>0</v>
      </c>
      <c r="AM15" s="758">
        <v>1</v>
      </c>
      <c r="AN15" s="758">
        <v>1</v>
      </c>
      <c r="AO15" s="768"/>
      <c r="AP15" s="757">
        <f t="shared" si="0"/>
        <v>23</v>
      </c>
      <c r="AQ15" s="752"/>
    </row>
    <row r="16" spans="1:43" ht="25.5" x14ac:dyDescent="0.25">
      <c r="A16" s="736">
        <v>6</v>
      </c>
      <c r="B16" s="736">
        <v>123680</v>
      </c>
      <c r="C16" s="736" t="s">
        <v>351</v>
      </c>
      <c r="D16" s="1237" t="s">
        <v>352</v>
      </c>
      <c r="E16" s="1238">
        <v>1</v>
      </c>
      <c r="F16" s="821">
        <v>5</v>
      </c>
      <c r="G16" s="821">
        <v>1</v>
      </c>
      <c r="H16" s="758">
        <v>0</v>
      </c>
      <c r="I16" s="821">
        <v>0</v>
      </c>
      <c r="J16" s="825">
        <v>1</v>
      </c>
      <c r="K16" s="821">
        <v>1</v>
      </c>
      <c r="L16" s="758">
        <v>1</v>
      </c>
      <c r="M16" s="821">
        <v>1</v>
      </c>
      <c r="N16" s="821">
        <v>1</v>
      </c>
      <c r="O16" s="821">
        <v>3</v>
      </c>
      <c r="P16" s="758">
        <v>2</v>
      </c>
      <c r="Q16" s="758">
        <v>1</v>
      </c>
      <c r="R16" s="758">
        <v>1</v>
      </c>
      <c r="S16" s="821">
        <v>1</v>
      </c>
      <c r="T16" s="821">
        <v>1</v>
      </c>
      <c r="U16" s="823">
        <v>0</v>
      </c>
      <c r="V16" s="758">
        <v>0</v>
      </c>
      <c r="W16" s="758">
        <v>1</v>
      </c>
      <c r="X16" s="758">
        <v>2</v>
      </c>
      <c r="Y16" s="758">
        <v>1</v>
      </c>
      <c r="Z16" s="824">
        <v>1</v>
      </c>
      <c r="AA16" s="334">
        <v>0</v>
      </c>
      <c r="AB16" s="824">
        <v>1</v>
      </c>
      <c r="AC16" s="760">
        <v>1</v>
      </c>
      <c r="AD16" s="760">
        <v>1</v>
      </c>
      <c r="AE16" s="758">
        <v>1</v>
      </c>
      <c r="AF16" s="758">
        <v>0</v>
      </c>
      <c r="AG16" s="758">
        <v>1</v>
      </c>
      <c r="AH16" s="824">
        <v>2</v>
      </c>
      <c r="AI16" s="824">
        <v>0</v>
      </c>
      <c r="AJ16" s="824">
        <v>1</v>
      </c>
      <c r="AK16" s="824">
        <v>1</v>
      </c>
      <c r="AL16" s="824">
        <v>0</v>
      </c>
      <c r="AM16" s="758">
        <v>1</v>
      </c>
      <c r="AN16" s="758">
        <v>1</v>
      </c>
      <c r="AO16" s="768"/>
      <c r="AP16" s="757">
        <f t="shared" si="0"/>
        <v>36</v>
      </c>
      <c r="AQ16" s="752"/>
    </row>
    <row r="17" spans="1:43" ht="26.25" customHeight="1" x14ac:dyDescent="0.25">
      <c r="A17" s="1239" t="s">
        <v>339</v>
      </c>
      <c r="B17" s="736">
        <v>257280</v>
      </c>
      <c r="C17" s="736" t="s">
        <v>353</v>
      </c>
      <c r="D17" s="1237"/>
      <c r="E17" s="1238"/>
      <c r="F17" s="821">
        <v>1</v>
      </c>
      <c r="G17" s="821">
        <v>0</v>
      </c>
      <c r="H17" s="758">
        <v>1</v>
      </c>
      <c r="I17" s="821">
        <v>0</v>
      </c>
      <c r="J17" s="825">
        <v>1</v>
      </c>
      <c r="K17" s="821">
        <v>1</v>
      </c>
      <c r="L17" s="758">
        <v>1</v>
      </c>
      <c r="M17" s="821">
        <v>0</v>
      </c>
      <c r="N17" s="821">
        <v>1</v>
      </c>
      <c r="O17" s="821">
        <v>1</v>
      </c>
      <c r="P17" s="758">
        <v>2</v>
      </c>
      <c r="Q17" s="758">
        <v>1</v>
      </c>
      <c r="R17" s="758">
        <v>0</v>
      </c>
      <c r="S17" s="821">
        <v>1</v>
      </c>
      <c r="T17" s="821">
        <v>1</v>
      </c>
      <c r="U17" s="823">
        <v>0</v>
      </c>
      <c r="V17" s="758">
        <v>1</v>
      </c>
      <c r="W17" s="758">
        <v>0</v>
      </c>
      <c r="X17" s="758">
        <v>0</v>
      </c>
      <c r="Y17" s="758">
        <v>1</v>
      </c>
      <c r="Z17" s="824">
        <v>0</v>
      </c>
      <c r="AA17" s="334">
        <v>1</v>
      </c>
      <c r="AB17" s="824">
        <v>1</v>
      </c>
      <c r="AC17" s="760">
        <v>0</v>
      </c>
      <c r="AD17" s="760">
        <v>0</v>
      </c>
      <c r="AE17" s="758">
        <v>1</v>
      </c>
      <c r="AF17" s="758">
        <v>0</v>
      </c>
      <c r="AG17" s="758">
        <v>0</v>
      </c>
      <c r="AH17" s="824">
        <v>1</v>
      </c>
      <c r="AI17" s="824">
        <v>0</v>
      </c>
      <c r="AJ17" s="824">
        <v>1</v>
      </c>
      <c r="AK17" s="824">
        <v>1</v>
      </c>
      <c r="AL17" s="824">
        <v>0</v>
      </c>
      <c r="AM17" s="758">
        <v>0</v>
      </c>
      <c r="AN17" s="758">
        <v>0</v>
      </c>
      <c r="AO17" s="768"/>
      <c r="AP17" s="757">
        <f t="shared" si="0"/>
        <v>20</v>
      </c>
      <c r="AQ17" s="752"/>
    </row>
    <row r="18" spans="1:43" x14ac:dyDescent="0.25">
      <c r="A18" s="1240"/>
      <c r="B18" s="736">
        <v>289720</v>
      </c>
      <c r="C18" s="736" t="s">
        <v>354</v>
      </c>
      <c r="D18" s="1237"/>
      <c r="E18" s="1238"/>
      <c r="F18" s="821">
        <v>0</v>
      </c>
      <c r="G18" s="821">
        <v>0</v>
      </c>
      <c r="H18" s="758">
        <v>0</v>
      </c>
      <c r="I18" s="821">
        <v>0</v>
      </c>
      <c r="J18" s="825">
        <v>0</v>
      </c>
      <c r="K18" s="821">
        <v>0</v>
      </c>
      <c r="L18" s="758">
        <v>0</v>
      </c>
      <c r="M18" s="821">
        <v>0</v>
      </c>
      <c r="N18" s="821">
        <v>0</v>
      </c>
      <c r="O18" s="821">
        <v>0</v>
      </c>
      <c r="P18" s="758">
        <v>2</v>
      </c>
      <c r="Q18" s="758">
        <v>0</v>
      </c>
      <c r="R18" s="758">
        <v>0</v>
      </c>
      <c r="S18" s="821">
        <v>0</v>
      </c>
      <c r="T18" s="821">
        <v>0</v>
      </c>
      <c r="U18" s="823">
        <v>0</v>
      </c>
      <c r="V18" s="758">
        <v>0</v>
      </c>
      <c r="W18" s="758">
        <v>0</v>
      </c>
      <c r="X18" s="758">
        <v>0</v>
      </c>
      <c r="Y18" s="758">
        <v>0</v>
      </c>
      <c r="Z18" s="824">
        <v>0</v>
      </c>
      <c r="AA18" s="334">
        <v>0</v>
      </c>
      <c r="AB18" s="824">
        <v>0</v>
      </c>
      <c r="AC18" s="760">
        <v>0</v>
      </c>
      <c r="AD18" s="760">
        <v>0</v>
      </c>
      <c r="AE18" s="758">
        <v>0</v>
      </c>
      <c r="AF18" s="758">
        <v>0</v>
      </c>
      <c r="AG18" s="758">
        <v>0</v>
      </c>
      <c r="AH18" s="824">
        <v>0</v>
      </c>
      <c r="AI18" s="824">
        <v>0</v>
      </c>
      <c r="AJ18" s="824">
        <v>0</v>
      </c>
      <c r="AK18" s="824">
        <v>0</v>
      </c>
      <c r="AL18" s="824">
        <v>0</v>
      </c>
      <c r="AM18" s="758">
        <v>0</v>
      </c>
      <c r="AN18" s="758">
        <v>0</v>
      </c>
      <c r="AO18" s="768"/>
      <c r="AP18" s="757">
        <f t="shared" si="0"/>
        <v>2</v>
      </c>
      <c r="AQ18" s="752"/>
    </row>
    <row r="19" spans="1:43" ht="25.5" x14ac:dyDescent="0.25">
      <c r="A19" s="1241"/>
      <c r="B19" s="736">
        <v>336200</v>
      </c>
      <c r="C19" s="736" t="s">
        <v>355</v>
      </c>
      <c r="D19" s="1237"/>
      <c r="E19" s="1238"/>
      <c r="F19" s="821">
        <v>1</v>
      </c>
      <c r="G19" s="821">
        <v>0</v>
      </c>
      <c r="H19" s="758">
        <v>0</v>
      </c>
      <c r="I19" s="821">
        <v>0</v>
      </c>
      <c r="J19" s="825">
        <v>0</v>
      </c>
      <c r="K19" s="821">
        <v>0</v>
      </c>
      <c r="L19" s="758">
        <v>1</v>
      </c>
      <c r="M19" s="821">
        <v>0</v>
      </c>
      <c r="N19" s="821">
        <v>1</v>
      </c>
      <c r="O19" s="821">
        <v>1</v>
      </c>
      <c r="P19" s="758">
        <v>1</v>
      </c>
      <c r="Q19" s="758">
        <v>1</v>
      </c>
      <c r="R19" s="758">
        <v>1</v>
      </c>
      <c r="S19" s="821">
        <v>1</v>
      </c>
      <c r="T19" s="821">
        <v>1</v>
      </c>
      <c r="U19" s="823">
        <v>0</v>
      </c>
      <c r="V19" s="758">
        <v>0</v>
      </c>
      <c r="W19" s="758">
        <v>0</v>
      </c>
      <c r="X19" s="758">
        <v>0</v>
      </c>
      <c r="Y19" s="758">
        <v>1</v>
      </c>
      <c r="Z19" s="824">
        <v>0</v>
      </c>
      <c r="AA19" s="334">
        <v>1</v>
      </c>
      <c r="AB19" s="824">
        <v>1</v>
      </c>
      <c r="AC19" s="760">
        <v>0</v>
      </c>
      <c r="AD19" s="760">
        <v>1</v>
      </c>
      <c r="AE19" s="758">
        <v>0</v>
      </c>
      <c r="AF19" s="758">
        <v>1</v>
      </c>
      <c r="AG19" s="758">
        <v>0</v>
      </c>
      <c r="AH19" s="824">
        <v>1</v>
      </c>
      <c r="AI19" s="824">
        <v>0</v>
      </c>
      <c r="AJ19" s="824">
        <v>1</v>
      </c>
      <c r="AK19" s="824">
        <v>1</v>
      </c>
      <c r="AL19" s="824">
        <v>0</v>
      </c>
      <c r="AM19" s="758">
        <v>0</v>
      </c>
      <c r="AN19" s="758">
        <v>0</v>
      </c>
      <c r="AO19" s="768"/>
      <c r="AP19" s="757">
        <f t="shared" ref="AP19:AP20" si="1">AO19+AN19+AM19+AL19+AK19+AJ19+AI19+AH19+AG19+AF19+AE19+AD19+AC19+AB19+AA19+Z19+Y19+X19+W19+V19+U19+T19+S19+R19+Q19+P19+O19+N19+M19+L19+K19+J19+I19+H19+G19+F19</f>
        <v>17</v>
      </c>
      <c r="AQ19" s="752"/>
    </row>
    <row r="20" spans="1:43" ht="25.5" x14ac:dyDescent="0.25">
      <c r="A20" s="736">
        <v>7</v>
      </c>
      <c r="B20" s="736">
        <v>328070</v>
      </c>
      <c r="C20" s="735" t="s">
        <v>357</v>
      </c>
      <c r="D20" s="1237" t="s">
        <v>358</v>
      </c>
      <c r="E20" s="1238">
        <v>100</v>
      </c>
      <c r="F20" s="821">
        <v>300</v>
      </c>
      <c r="G20" s="821">
        <v>100</v>
      </c>
      <c r="H20" s="758">
        <v>100</v>
      </c>
      <c r="I20" s="821">
        <v>0</v>
      </c>
      <c r="J20" s="825">
        <v>100</v>
      </c>
      <c r="K20" s="821">
        <v>100</v>
      </c>
      <c r="L20" s="758">
        <v>100</v>
      </c>
      <c r="M20" s="821">
        <v>0</v>
      </c>
      <c r="N20" s="821">
        <v>100</v>
      </c>
      <c r="O20" s="821">
        <v>100</v>
      </c>
      <c r="P20" s="758">
        <v>150</v>
      </c>
      <c r="Q20" s="758">
        <v>0</v>
      </c>
      <c r="R20" s="758">
        <v>100</v>
      </c>
      <c r="S20" s="821">
        <v>100</v>
      </c>
      <c r="T20" s="821">
        <v>100</v>
      </c>
      <c r="U20" s="823">
        <v>0</v>
      </c>
      <c r="V20" s="758">
        <v>0</v>
      </c>
      <c r="W20" s="758">
        <v>100</v>
      </c>
      <c r="X20" s="758">
        <v>200</v>
      </c>
      <c r="Y20" s="758">
        <v>30</v>
      </c>
      <c r="Z20" s="824">
        <v>0</v>
      </c>
      <c r="AA20" s="334">
        <v>100</v>
      </c>
      <c r="AB20" s="824">
        <v>100</v>
      </c>
      <c r="AC20" s="760">
        <v>100</v>
      </c>
      <c r="AD20" s="760">
        <v>100</v>
      </c>
      <c r="AE20" s="758">
        <v>100</v>
      </c>
      <c r="AF20" s="824">
        <v>100</v>
      </c>
      <c r="AG20" s="758">
        <v>100</v>
      </c>
      <c r="AH20" s="824">
        <v>100</v>
      </c>
      <c r="AI20" s="824">
        <v>0</v>
      </c>
      <c r="AJ20" s="824">
        <v>100</v>
      </c>
      <c r="AK20" s="824">
        <v>100</v>
      </c>
      <c r="AL20" s="824">
        <v>0</v>
      </c>
      <c r="AM20" s="758">
        <v>100</v>
      </c>
      <c r="AN20" s="758">
        <v>0</v>
      </c>
      <c r="AO20" s="768"/>
      <c r="AP20" s="757">
        <f t="shared" si="1"/>
        <v>2880</v>
      </c>
      <c r="AQ20" s="752"/>
    </row>
    <row r="21" spans="1:43" ht="38.25" x14ac:dyDescent="0.25">
      <c r="A21" s="736" t="s">
        <v>339</v>
      </c>
      <c r="B21" s="736">
        <v>164390</v>
      </c>
      <c r="C21" s="736" t="s">
        <v>359</v>
      </c>
      <c r="D21" s="1237"/>
      <c r="E21" s="1238"/>
      <c r="F21" s="821">
        <v>0</v>
      </c>
      <c r="G21" s="821">
        <v>0</v>
      </c>
      <c r="H21" s="758">
        <v>0</v>
      </c>
      <c r="I21" s="821">
        <v>0</v>
      </c>
      <c r="J21" s="825">
        <v>0</v>
      </c>
      <c r="K21" s="821">
        <v>100</v>
      </c>
      <c r="L21" s="758">
        <v>100</v>
      </c>
      <c r="M21" s="821">
        <v>0</v>
      </c>
      <c r="N21" s="821">
        <v>0</v>
      </c>
      <c r="O21" s="821">
        <v>1</v>
      </c>
      <c r="P21" s="758">
        <v>0</v>
      </c>
      <c r="Q21" s="758">
        <v>0</v>
      </c>
      <c r="R21" s="758">
        <v>0</v>
      </c>
      <c r="S21" s="821">
        <v>0</v>
      </c>
      <c r="T21" s="821">
        <v>0</v>
      </c>
      <c r="U21" s="823">
        <v>0</v>
      </c>
      <c r="V21" s="823">
        <v>0</v>
      </c>
      <c r="W21" s="823">
        <v>0</v>
      </c>
      <c r="X21" s="823">
        <v>0</v>
      </c>
      <c r="Y21" s="758">
        <v>0</v>
      </c>
      <c r="Z21" s="824">
        <v>100</v>
      </c>
      <c r="AA21" s="334">
        <v>0</v>
      </c>
      <c r="AB21" s="824">
        <v>0</v>
      </c>
      <c r="AC21" s="760">
        <v>0</v>
      </c>
      <c r="AD21" s="760">
        <v>0</v>
      </c>
      <c r="AE21" s="758">
        <v>0</v>
      </c>
      <c r="AF21" s="824">
        <v>0</v>
      </c>
      <c r="AG21" s="758">
        <v>0</v>
      </c>
      <c r="AH21" s="824">
        <v>0</v>
      </c>
      <c r="AI21" s="824">
        <v>0</v>
      </c>
      <c r="AJ21" s="824">
        <v>0</v>
      </c>
      <c r="AK21" s="824">
        <v>0</v>
      </c>
      <c r="AL21" s="824">
        <v>0</v>
      </c>
      <c r="AM21" s="758">
        <v>0</v>
      </c>
      <c r="AN21" s="758">
        <v>0</v>
      </c>
      <c r="AO21" s="768">
        <v>0</v>
      </c>
      <c r="AP21" s="757">
        <f>AO21+AN21+AM21+AL21+AK21+AJ21+AI21+AH21+AG21+AF21+AE21+AD21+AC21+AB21+AA21+Z21+Y21+X21+W21+V21+U21+T21+S21+R21+Q21+P21+O21+N21+M21+L21+K21+J21+I21+H21+G21+F21</f>
        <v>301</v>
      </c>
      <c r="AQ21" s="752"/>
    </row>
    <row r="22" spans="1:43" x14ac:dyDescent="0.25">
      <c r="A22" s="736">
        <v>8</v>
      </c>
      <c r="B22" s="736">
        <v>131980</v>
      </c>
      <c r="C22" s="736" t="s">
        <v>360</v>
      </c>
      <c r="D22" s="1237" t="s">
        <v>361</v>
      </c>
      <c r="E22" s="1238">
        <v>1</v>
      </c>
      <c r="F22" s="821">
        <v>0</v>
      </c>
      <c r="G22" s="821">
        <v>0</v>
      </c>
      <c r="H22" s="758">
        <v>0</v>
      </c>
      <c r="I22" s="821">
        <v>0</v>
      </c>
      <c r="J22" s="825">
        <v>0</v>
      </c>
      <c r="K22" s="821">
        <v>0</v>
      </c>
      <c r="L22" s="758">
        <v>1</v>
      </c>
      <c r="M22" s="821">
        <v>0</v>
      </c>
      <c r="N22" s="821">
        <v>0</v>
      </c>
      <c r="O22" s="821">
        <v>1</v>
      </c>
      <c r="P22" s="758">
        <v>4</v>
      </c>
      <c r="Q22" s="758">
        <v>0</v>
      </c>
      <c r="R22" s="758">
        <v>0</v>
      </c>
      <c r="S22" s="821">
        <v>1</v>
      </c>
      <c r="T22" s="821">
        <v>1</v>
      </c>
      <c r="U22" s="823">
        <v>0</v>
      </c>
      <c r="V22" s="824">
        <v>1</v>
      </c>
      <c r="W22" s="758">
        <v>1</v>
      </c>
      <c r="X22" s="758">
        <v>2</v>
      </c>
      <c r="Y22" s="758">
        <v>0</v>
      </c>
      <c r="Z22" s="824">
        <v>0</v>
      </c>
      <c r="AA22" s="334">
        <v>1</v>
      </c>
      <c r="AB22" s="824">
        <v>1</v>
      </c>
      <c r="AC22" s="760">
        <v>0</v>
      </c>
      <c r="AD22" s="760">
        <v>0</v>
      </c>
      <c r="AE22" s="758">
        <v>0</v>
      </c>
      <c r="AF22" s="824">
        <v>0</v>
      </c>
      <c r="AG22" s="758">
        <v>0</v>
      </c>
      <c r="AH22" s="824">
        <v>1</v>
      </c>
      <c r="AI22" s="824">
        <v>0</v>
      </c>
      <c r="AJ22" s="824">
        <v>1</v>
      </c>
      <c r="AK22" s="824">
        <v>1</v>
      </c>
      <c r="AL22" s="824">
        <v>0</v>
      </c>
      <c r="AM22" s="758">
        <v>1</v>
      </c>
      <c r="AN22" s="758">
        <v>1</v>
      </c>
      <c r="AO22" s="768">
        <v>0</v>
      </c>
      <c r="AP22" s="757">
        <f>AO22+AN22+AM22+AL22+AK22+AJ22+AI22+AH22+AG22+AF22+AE22+AD22+AC22+AB22+AA22+Z22+Y22+X22+W22+V22+U22+T22+S22+R22+Q22+P22+O22+N22+M22+L22+K22+J22+I22+H22+G22+F22</f>
        <v>19</v>
      </c>
      <c r="AQ22" s="752"/>
    </row>
    <row r="23" spans="1:43" ht="38.25" x14ac:dyDescent="0.25">
      <c r="A23" s="736" t="s">
        <v>339</v>
      </c>
      <c r="B23" s="736">
        <v>152690</v>
      </c>
      <c r="C23" s="736" t="s">
        <v>362</v>
      </c>
      <c r="D23" s="1237"/>
      <c r="E23" s="1238"/>
      <c r="F23" s="821">
        <v>0</v>
      </c>
      <c r="G23" s="821">
        <v>0</v>
      </c>
      <c r="H23" s="758">
        <v>0</v>
      </c>
      <c r="I23" s="821">
        <v>0</v>
      </c>
      <c r="J23" s="825">
        <v>1</v>
      </c>
      <c r="K23" s="821">
        <v>1</v>
      </c>
      <c r="L23" s="758">
        <v>1</v>
      </c>
      <c r="M23" s="821">
        <v>0</v>
      </c>
      <c r="N23" s="821">
        <v>0</v>
      </c>
      <c r="O23" s="821">
        <v>0</v>
      </c>
      <c r="P23" s="758">
        <v>0</v>
      </c>
      <c r="Q23" s="758">
        <v>0</v>
      </c>
      <c r="R23" s="758">
        <v>0</v>
      </c>
      <c r="S23" s="821">
        <v>0</v>
      </c>
      <c r="T23" s="821">
        <v>1</v>
      </c>
      <c r="U23" s="823">
        <v>0</v>
      </c>
      <c r="V23" s="824">
        <v>0</v>
      </c>
      <c r="W23" s="758">
        <v>0</v>
      </c>
      <c r="X23" s="758">
        <v>0</v>
      </c>
      <c r="Y23" s="758">
        <v>0</v>
      </c>
      <c r="Z23" s="824">
        <v>0</v>
      </c>
      <c r="AA23" s="334">
        <v>0</v>
      </c>
      <c r="AB23" s="824">
        <v>0</v>
      </c>
      <c r="AC23" s="760">
        <v>0</v>
      </c>
      <c r="AD23" s="760">
        <v>0</v>
      </c>
      <c r="AE23" s="758">
        <v>0</v>
      </c>
      <c r="AF23" s="824">
        <v>0</v>
      </c>
      <c r="AG23" s="758">
        <v>0</v>
      </c>
      <c r="AH23" s="824">
        <v>1</v>
      </c>
      <c r="AI23" s="824">
        <v>0</v>
      </c>
      <c r="AJ23" s="824">
        <v>0</v>
      </c>
      <c r="AK23" s="824">
        <v>1</v>
      </c>
      <c r="AL23" s="824">
        <v>0</v>
      </c>
      <c r="AM23" s="758">
        <v>0</v>
      </c>
      <c r="AN23" s="758">
        <v>0</v>
      </c>
      <c r="AO23" s="768"/>
      <c r="AP23" s="757">
        <f>AO23+AN23+AM23+AL23+AK23+AJ23+AI23+AH23+AG23+AF23+AE23+AD23+AC23+AB23+AA23+Z23+Y23+X23+W23+V23+U23+T23+S23+R23+Q23+P23+O23+N23+M23+L23+K23+J23+I23+H23+G23+F23</f>
        <v>6</v>
      </c>
      <c r="AQ23" s="752"/>
    </row>
    <row r="24" spans="1:43" ht="25.5" x14ac:dyDescent="0.25">
      <c r="A24" s="736"/>
      <c r="B24" s="736">
        <v>152700</v>
      </c>
      <c r="C24" s="736" t="s">
        <v>363</v>
      </c>
      <c r="D24" s="1237"/>
      <c r="E24" s="1238"/>
      <c r="F24" s="821">
        <v>2</v>
      </c>
      <c r="G24" s="821">
        <v>1</v>
      </c>
      <c r="H24" s="758">
        <v>1</v>
      </c>
      <c r="I24" s="821">
        <v>0</v>
      </c>
      <c r="J24" s="825">
        <v>0</v>
      </c>
      <c r="K24" s="821">
        <v>0</v>
      </c>
      <c r="L24" s="758">
        <v>1</v>
      </c>
      <c r="M24" s="821">
        <v>0</v>
      </c>
      <c r="N24" s="821">
        <v>0</v>
      </c>
      <c r="O24" s="821">
        <v>0</v>
      </c>
      <c r="P24" s="758">
        <v>0</v>
      </c>
      <c r="Q24" s="758">
        <v>0</v>
      </c>
      <c r="R24" s="758">
        <v>0</v>
      </c>
      <c r="S24" s="821">
        <v>0</v>
      </c>
      <c r="T24" s="821">
        <v>0</v>
      </c>
      <c r="U24" s="823">
        <v>0</v>
      </c>
      <c r="V24" s="823">
        <v>0</v>
      </c>
      <c r="W24" s="823">
        <v>0</v>
      </c>
      <c r="X24" s="823">
        <v>0</v>
      </c>
      <c r="Y24" s="758">
        <v>0</v>
      </c>
      <c r="Z24" s="824">
        <v>0</v>
      </c>
      <c r="AA24" s="779">
        <v>0</v>
      </c>
      <c r="AB24" s="824">
        <v>0</v>
      </c>
      <c r="AC24" s="760">
        <v>0</v>
      </c>
      <c r="AD24" s="760">
        <v>0</v>
      </c>
      <c r="AE24" s="758">
        <v>0</v>
      </c>
      <c r="AF24" s="824">
        <v>0</v>
      </c>
      <c r="AG24" s="758">
        <v>0</v>
      </c>
      <c r="AH24" s="824">
        <v>0</v>
      </c>
      <c r="AI24" s="824">
        <v>0</v>
      </c>
      <c r="AJ24" s="824">
        <v>0</v>
      </c>
      <c r="AK24" s="824">
        <v>0</v>
      </c>
      <c r="AL24" s="824">
        <v>0</v>
      </c>
      <c r="AM24" s="758">
        <v>0</v>
      </c>
      <c r="AN24" s="758">
        <v>0</v>
      </c>
      <c r="AO24" s="768"/>
      <c r="AP24" s="757">
        <f>AO24+AN24+AM24+AL24+AK24+AJ24+AI24+AH24+AG24+AF24+AE24+AD24+AC24+AB24+AA25+Z24+Y24+X24+W24+V24+U24+T24+S24+R24+Q24+P24+O24+N24+M24+L24+K24+J24+I24+H24+G24+F24</f>
        <v>5</v>
      </c>
      <c r="AQ24" s="752"/>
    </row>
    <row r="25" spans="1:43" ht="25.5" x14ac:dyDescent="0.25">
      <c r="A25" s="736"/>
      <c r="B25" s="736">
        <v>292620</v>
      </c>
      <c r="C25" s="736" t="s">
        <v>364</v>
      </c>
      <c r="D25" s="1237"/>
      <c r="E25" s="1238"/>
      <c r="F25" s="821">
        <v>0</v>
      </c>
      <c r="G25" s="821">
        <v>0</v>
      </c>
      <c r="H25" s="758">
        <v>0</v>
      </c>
      <c r="I25" s="821">
        <v>0</v>
      </c>
      <c r="J25" s="825">
        <v>0</v>
      </c>
      <c r="K25" s="821">
        <v>0</v>
      </c>
      <c r="L25" s="758">
        <v>1</v>
      </c>
      <c r="M25" s="821">
        <v>0</v>
      </c>
      <c r="N25" s="821">
        <v>0</v>
      </c>
      <c r="O25" s="821">
        <v>0</v>
      </c>
      <c r="P25" s="758">
        <v>0</v>
      </c>
      <c r="Q25" s="758">
        <v>0</v>
      </c>
      <c r="R25" s="758">
        <v>0</v>
      </c>
      <c r="S25" s="821">
        <v>0</v>
      </c>
      <c r="T25" s="821">
        <v>0</v>
      </c>
      <c r="U25" s="823">
        <v>0</v>
      </c>
      <c r="V25" s="823">
        <v>0</v>
      </c>
      <c r="W25" s="823">
        <v>0</v>
      </c>
      <c r="X25" s="823">
        <v>0</v>
      </c>
      <c r="Y25" s="758">
        <v>0</v>
      </c>
      <c r="Z25" s="824">
        <v>0</v>
      </c>
      <c r="AA25" s="334">
        <v>0</v>
      </c>
      <c r="AB25" s="824">
        <v>0</v>
      </c>
      <c r="AC25" s="760">
        <v>0</v>
      </c>
      <c r="AD25" s="760">
        <v>0</v>
      </c>
      <c r="AE25" s="758">
        <v>0</v>
      </c>
      <c r="AF25" s="824">
        <v>0</v>
      </c>
      <c r="AG25" s="758">
        <v>0</v>
      </c>
      <c r="AH25" s="824">
        <v>0</v>
      </c>
      <c r="AI25" s="824">
        <v>0</v>
      </c>
      <c r="AJ25" s="824">
        <v>0</v>
      </c>
      <c r="AK25" s="824">
        <v>0</v>
      </c>
      <c r="AL25" s="824">
        <v>0</v>
      </c>
      <c r="AM25" s="758">
        <v>0</v>
      </c>
      <c r="AN25" s="758">
        <v>0</v>
      </c>
      <c r="AO25" s="768"/>
      <c r="AP25" s="757">
        <f>AO25+AN25+AM25+AL25+AK25+AJ25+AI25+AH25+AG25+AF25+AE25+AD25+AC25+AB25+AA26+Z25+Y25+X25+W25+V25+U25+T25+S25+R25+Q25+P25+O25+N25+M25+L25+K25+J25+I25+H25+G25+F25</f>
        <v>2</v>
      </c>
      <c r="AQ25" s="752"/>
    </row>
    <row r="26" spans="1:43" x14ac:dyDescent="0.25">
      <c r="A26" s="736"/>
      <c r="B26" s="736">
        <v>336330</v>
      </c>
      <c r="C26" s="736" t="s">
        <v>365</v>
      </c>
      <c r="D26" s="1237"/>
      <c r="E26" s="1238"/>
      <c r="F26" s="821">
        <v>0</v>
      </c>
      <c r="G26" s="821">
        <v>0</v>
      </c>
      <c r="H26" s="758">
        <v>0</v>
      </c>
      <c r="I26" s="821">
        <v>0</v>
      </c>
      <c r="J26" s="825">
        <v>0</v>
      </c>
      <c r="K26" s="821">
        <v>0</v>
      </c>
      <c r="L26" s="758">
        <v>1</v>
      </c>
      <c r="M26" s="821">
        <v>0</v>
      </c>
      <c r="N26" s="821">
        <v>0</v>
      </c>
      <c r="O26" s="821">
        <v>0</v>
      </c>
      <c r="P26" s="758">
        <v>0</v>
      </c>
      <c r="Q26" s="758">
        <v>0</v>
      </c>
      <c r="R26" s="758">
        <v>0</v>
      </c>
      <c r="S26" s="821">
        <v>0</v>
      </c>
      <c r="T26" s="821">
        <v>0</v>
      </c>
      <c r="U26" s="823">
        <v>0</v>
      </c>
      <c r="V26" s="824">
        <v>0</v>
      </c>
      <c r="W26" s="758">
        <v>1</v>
      </c>
      <c r="X26" s="758">
        <v>0</v>
      </c>
      <c r="Y26" s="758">
        <v>0</v>
      </c>
      <c r="Z26" s="824">
        <v>0</v>
      </c>
      <c r="AA26" s="334">
        <v>1</v>
      </c>
      <c r="AB26" s="824">
        <v>0</v>
      </c>
      <c r="AC26" s="760">
        <v>0</v>
      </c>
      <c r="AD26" s="760">
        <v>0</v>
      </c>
      <c r="AE26" s="758">
        <v>0</v>
      </c>
      <c r="AF26" s="824">
        <v>0</v>
      </c>
      <c r="AG26" s="758">
        <v>0</v>
      </c>
      <c r="AH26" s="824">
        <v>0</v>
      </c>
      <c r="AI26" s="824">
        <v>0</v>
      </c>
      <c r="AJ26" s="824">
        <v>0</v>
      </c>
      <c r="AK26" s="824">
        <v>0</v>
      </c>
      <c r="AL26" s="824">
        <v>0</v>
      </c>
      <c r="AM26" s="758">
        <v>0</v>
      </c>
      <c r="AN26" s="758">
        <v>0</v>
      </c>
      <c r="AO26" s="768"/>
      <c r="AP26" s="757">
        <f>AO26+AN26+AM26+AL26+AK26+AJ26+AI26+AH26+AG26+AF26+AE26+AD26+AC26+AB26+AA26+Z26+Y26+X26+W26+V26+U26+T26+S26+R26+Q26+P26+O26+N26+M26+L26+K26+J26+I26+H26+G26+F26</f>
        <v>3</v>
      </c>
      <c r="AQ26" s="752"/>
    </row>
    <row r="27" spans="1:43" x14ac:dyDescent="0.25">
      <c r="A27" s="736"/>
      <c r="B27" s="736">
        <v>375930</v>
      </c>
      <c r="C27" s="736" t="s">
        <v>366</v>
      </c>
      <c r="D27" s="1237"/>
      <c r="E27" s="1238"/>
      <c r="F27" s="821">
        <v>0</v>
      </c>
      <c r="G27" s="821">
        <v>0</v>
      </c>
      <c r="H27" s="758">
        <v>0</v>
      </c>
      <c r="I27" s="821">
        <v>0</v>
      </c>
      <c r="J27" s="825">
        <v>0</v>
      </c>
      <c r="K27" s="821">
        <v>0</v>
      </c>
      <c r="L27" s="758">
        <v>1</v>
      </c>
      <c r="M27" s="821">
        <v>0</v>
      </c>
      <c r="N27" s="821">
        <v>1</v>
      </c>
      <c r="O27" s="821">
        <v>0</v>
      </c>
      <c r="P27" s="758">
        <v>2</v>
      </c>
      <c r="Q27" s="758">
        <v>1</v>
      </c>
      <c r="R27" s="758">
        <v>1</v>
      </c>
      <c r="S27" s="821">
        <v>0</v>
      </c>
      <c r="T27" s="821">
        <v>0</v>
      </c>
      <c r="U27" s="823">
        <v>0</v>
      </c>
      <c r="V27" s="824">
        <v>1</v>
      </c>
      <c r="W27" s="758">
        <v>0</v>
      </c>
      <c r="X27" s="758">
        <v>0</v>
      </c>
      <c r="Y27" s="758">
        <v>1</v>
      </c>
      <c r="Z27" s="824">
        <v>0</v>
      </c>
      <c r="AA27" s="334">
        <v>0</v>
      </c>
      <c r="AB27" s="824">
        <v>1</v>
      </c>
      <c r="AC27" s="760">
        <v>1</v>
      </c>
      <c r="AD27" s="760">
        <v>1</v>
      </c>
      <c r="AE27" s="758">
        <v>1</v>
      </c>
      <c r="AF27" s="824">
        <v>1</v>
      </c>
      <c r="AG27" s="758">
        <v>1</v>
      </c>
      <c r="AH27" s="824">
        <v>1</v>
      </c>
      <c r="AI27" s="824">
        <v>0</v>
      </c>
      <c r="AJ27" s="824">
        <v>1</v>
      </c>
      <c r="AK27" s="824">
        <v>0</v>
      </c>
      <c r="AL27" s="824">
        <v>0</v>
      </c>
      <c r="AM27" s="758">
        <v>0</v>
      </c>
      <c r="AN27" s="758">
        <v>0</v>
      </c>
      <c r="AO27" s="768"/>
      <c r="AP27" s="757">
        <f>AO27+AN27+AM27+AL27+AK27+AJ27+AI27+AH27+AG27+AF27+AE27+AD27+AC27+AB27+AA27+Z27+Y27+X27+W27+V27+U27+T27+S27+R27+Q27+P27+O27+N27+M27+L27+K27+J27+I27+H27+G27+F27</f>
        <v>16</v>
      </c>
    </row>
    <row r="28" spans="1:43" x14ac:dyDescent="0.25">
      <c r="A28" s="761"/>
      <c r="B28" s="761"/>
      <c r="C28" s="761"/>
      <c r="D28" s="761"/>
      <c r="E28" s="761"/>
      <c r="F28" s="762"/>
      <c r="G28" s="762"/>
      <c r="H28" s="761"/>
      <c r="I28" s="761"/>
      <c r="J28" s="761"/>
      <c r="K28" s="761"/>
      <c r="L28" s="763"/>
      <c r="M28" s="763"/>
      <c r="N28" s="761"/>
      <c r="O28" s="761"/>
      <c r="P28" s="761"/>
      <c r="Q28" s="761"/>
      <c r="R28" s="761"/>
      <c r="S28" s="761"/>
      <c r="T28" s="761"/>
      <c r="U28" s="761"/>
      <c r="X28" s="752"/>
      <c r="Y28" s="752"/>
      <c r="Z28" s="752"/>
      <c r="AC28" s="764"/>
      <c r="AM28" s="752"/>
    </row>
    <row r="29" spans="1:43" ht="114" customHeight="1" x14ac:dyDescent="0.25">
      <c r="A29" s="765" t="s">
        <v>367</v>
      </c>
      <c r="B29" s="761"/>
      <c r="C29" s="761"/>
      <c r="D29" s="761"/>
      <c r="E29" s="761"/>
      <c r="F29" s="762"/>
      <c r="G29" s="762"/>
      <c r="H29" s="761"/>
      <c r="I29" s="761"/>
      <c r="J29" s="761"/>
      <c r="K29" s="761"/>
      <c r="L29" s="763"/>
      <c r="M29" s="763"/>
      <c r="N29" s="761"/>
      <c r="O29" s="761"/>
      <c r="P29" s="761"/>
      <c r="Q29" s="761"/>
      <c r="R29" s="761"/>
      <c r="S29" s="761"/>
      <c r="T29" s="761"/>
      <c r="U29" s="761"/>
      <c r="X29" s="752"/>
      <c r="Y29" s="752"/>
      <c r="Z29" s="752"/>
      <c r="AC29" s="764"/>
      <c r="AD29" s="766"/>
      <c r="AM29" s="752"/>
    </row>
    <row r="30" spans="1:43" x14ac:dyDescent="0.25">
      <c r="F30" s="767"/>
      <c r="G30" s="767"/>
      <c r="X30" s="752"/>
      <c r="Y30" s="752"/>
      <c r="Z30" s="752"/>
      <c r="AM30" s="752"/>
    </row>
    <row r="31" spans="1:43" x14ac:dyDescent="0.25">
      <c r="F31" s="767"/>
      <c r="G31" s="767"/>
      <c r="X31" s="752"/>
      <c r="Y31" s="752"/>
      <c r="Z31" s="752"/>
      <c r="AM31" s="752"/>
    </row>
    <row r="32" spans="1:43" x14ac:dyDescent="0.25">
      <c r="F32" s="767"/>
      <c r="G32" s="767"/>
      <c r="X32" s="752"/>
      <c r="Y32" s="752"/>
      <c r="Z32" s="752"/>
      <c r="AM32" s="752"/>
    </row>
    <row r="33" spans="6:39" x14ac:dyDescent="0.25">
      <c r="F33" s="767"/>
      <c r="G33" s="767"/>
      <c r="X33" s="752"/>
      <c r="Y33" s="752"/>
      <c r="Z33" s="752"/>
      <c r="AM33" s="752"/>
    </row>
    <row r="34" spans="6:39" x14ac:dyDescent="0.25">
      <c r="F34" s="767"/>
      <c r="G34" s="767"/>
      <c r="X34" s="752"/>
      <c r="Y34" s="752"/>
      <c r="Z34" s="752"/>
      <c r="AM34" s="752"/>
    </row>
    <row r="35" spans="6:39" x14ac:dyDescent="0.25">
      <c r="F35" s="767"/>
      <c r="G35" s="767"/>
      <c r="X35" s="752"/>
      <c r="Y35" s="752"/>
      <c r="Z35" s="752"/>
      <c r="AM35" s="752"/>
    </row>
    <row r="36" spans="6:39" x14ac:dyDescent="0.25">
      <c r="F36" s="767"/>
      <c r="G36" s="767"/>
      <c r="X36" s="752"/>
      <c r="Y36" s="752"/>
      <c r="Z36" s="752"/>
      <c r="AM36" s="752"/>
    </row>
    <row r="37" spans="6:39" x14ac:dyDescent="0.25">
      <c r="F37" s="767"/>
      <c r="G37" s="767"/>
      <c r="X37" s="752"/>
      <c r="Y37" s="752"/>
      <c r="Z37" s="752"/>
      <c r="AM37" s="752"/>
    </row>
    <row r="38" spans="6:39" x14ac:dyDescent="0.25">
      <c r="F38" s="767"/>
      <c r="G38" s="767"/>
      <c r="X38" s="752"/>
      <c r="Y38" s="752"/>
      <c r="Z38" s="752"/>
      <c r="AM38" s="752"/>
    </row>
    <row r="39" spans="6:39" x14ac:dyDescent="0.25">
      <c r="F39" s="767"/>
      <c r="G39" s="767"/>
      <c r="X39" s="752"/>
      <c r="Y39" s="752"/>
      <c r="Z39" s="752"/>
      <c r="AM39" s="752"/>
    </row>
    <row r="40" spans="6:39" x14ac:dyDescent="0.25">
      <c r="F40" s="767"/>
      <c r="G40" s="767"/>
      <c r="X40" s="752"/>
      <c r="Y40" s="752"/>
      <c r="Z40" s="752"/>
      <c r="AM40" s="752"/>
    </row>
    <row r="41" spans="6:39" x14ac:dyDescent="0.25">
      <c r="F41" s="767"/>
      <c r="G41" s="767"/>
      <c r="X41" s="752"/>
      <c r="Y41" s="752"/>
      <c r="Z41" s="752"/>
      <c r="AM41" s="752"/>
    </row>
    <row r="42" spans="6:39" x14ac:dyDescent="0.25">
      <c r="F42" s="767"/>
      <c r="G42" s="767"/>
      <c r="X42" s="752"/>
      <c r="Y42" s="752"/>
      <c r="Z42" s="752"/>
      <c r="AM42" s="752"/>
    </row>
    <row r="43" spans="6:39" x14ac:dyDescent="0.25">
      <c r="F43" s="767"/>
      <c r="G43" s="767"/>
      <c r="X43" s="752"/>
      <c r="Y43" s="752"/>
      <c r="Z43" s="752"/>
      <c r="AM43" s="752"/>
    </row>
    <row r="44" spans="6:39" x14ac:dyDescent="0.25">
      <c r="F44" s="767"/>
      <c r="G44" s="767"/>
      <c r="X44" s="752"/>
      <c r="Y44" s="752"/>
      <c r="Z44" s="752"/>
      <c r="AM44" s="752"/>
    </row>
    <row r="45" spans="6:39" x14ac:dyDescent="0.25">
      <c r="F45" s="767"/>
      <c r="G45" s="767"/>
      <c r="X45" s="752"/>
      <c r="Y45" s="752"/>
      <c r="Z45" s="752"/>
      <c r="AM45" s="752"/>
    </row>
    <row r="46" spans="6:39" x14ac:dyDescent="0.25">
      <c r="F46" s="767"/>
      <c r="G46" s="767"/>
      <c r="X46" s="752"/>
      <c r="Y46" s="752"/>
      <c r="Z46" s="752"/>
      <c r="AM46" s="752"/>
    </row>
    <row r="47" spans="6:39" x14ac:dyDescent="0.25">
      <c r="F47" s="767"/>
      <c r="G47" s="767"/>
      <c r="X47" s="752"/>
      <c r="Y47" s="752"/>
      <c r="Z47" s="752"/>
    </row>
    <row r="48" spans="6:39" x14ac:dyDescent="0.25">
      <c r="F48" s="767"/>
      <c r="G48" s="767"/>
    </row>
  </sheetData>
  <mergeCells count="19">
    <mergeCell ref="A1:U1"/>
    <mergeCell ref="A3:A4"/>
    <mergeCell ref="B3:B4"/>
    <mergeCell ref="C3:C4"/>
    <mergeCell ref="D3:D4"/>
    <mergeCell ref="E3:E4"/>
    <mergeCell ref="B5:B6"/>
    <mergeCell ref="C5:C6"/>
    <mergeCell ref="D5:D6"/>
    <mergeCell ref="E5:E6"/>
    <mergeCell ref="D8:D13"/>
    <mergeCell ref="E8:E13"/>
    <mergeCell ref="D22:D27"/>
    <mergeCell ref="E22:E27"/>
    <mergeCell ref="D16:D19"/>
    <mergeCell ref="E16:E19"/>
    <mergeCell ref="A17:A19"/>
    <mergeCell ref="D20:D21"/>
    <mergeCell ref="E20:E21"/>
  </mergeCells>
  <hyperlinks>
    <hyperlink ref="A29" r:id="rId1" location="l1326"/>
  </hyperlinks>
  <pageMargins left="0.70078740157480324" right="0.70078740157480324" top="0.75196850393700776" bottom="0.75196850393700776" header="0.3" footer="0.3"/>
  <pageSetup paperSize="9" scale="32" orientation="landscape" useFirstPageNumber="1"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58"/>
  <sheetViews>
    <sheetView workbookViewId="0">
      <pane xSplit="2" ySplit="8" topLeftCell="C9" activePane="bottomRight" state="frozen"/>
      <selection activeCell="B6" sqref="B6:B40"/>
      <selection pane="topRight"/>
      <selection pane="bottomLeft"/>
      <selection pane="bottomRight" activeCell="L13" sqref="L13"/>
    </sheetView>
  </sheetViews>
  <sheetFormatPr defaultRowHeight="15" x14ac:dyDescent="0.25"/>
  <cols>
    <col min="1" max="1" width="3.140625" bestFit="1" customWidth="1"/>
    <col min="2" max="2" width="61" bestFit="1" customWidth="1"/>
    <col min="3" max="8" width="3.28515625" bestFit="1" customWidth="1"/>
    <col min="9" max="9" width="4.7109375" style="1103" customWidth="1"/>
    <col min="10" max="10" width="5.42578125" customWidth="1"/>
    <col min="11" max="11" width="11.5703125" style="1103" customWidth="1"/>
    <col min="12" max="12" width="6.85546875" bestFit="1" customWidth="1"/>
    <col min="13" max="13" width="16.7109375" customWidth="1"/>
    <col min="14" max="14" width="14.42578125" customWidth="1"/>
    <col min="15" max="15" width="8" style="1105" bestFit="1" customWidth="1"/>
    <col min="16" max="16" width="7" style="1103" bestFit="1" customWidth="1"/>
    <col min="17" max="17" width="28.5703125" customWidth="1"/>
    <col min="18" max="18" width="23.140625" customWidth="1"/>
  </cols>
  <sheetData>
    <row r="1" spans="1:18" x14ac:dyDescent="0.25">
      <c r="B1" s="52" t="s">
        <v>368</v>
      </c>
    </row>
    <row r="3" spans="1:18" ht="14.25" customHeight="1" x14ac:dyDescent="0.25">
      <c r="B3" s="1254" t="s">
        <v>369</v>
      </c>
      <c r="C3" s="1254"/>
      <c r="D3" s="1254"/>
      <c r="E3" s="1254"/>
      <c r="F3" s="1254"/>
      <c r="G3" s="1254"/>
      <c r="H3" s="1254"/>
      <c r="I3" s="1254"/>
      <c r="J3" s="1254"/>
      <c r="K3" s="1259" t="s">
        <v>370</v>
      </c>
      <c r="L3" s="1259"/>
      <c r="M3" s="1259"/>
      <c r="N3" s="1259"/>
      <c r="O3" s="1259"/>
      <c r="P3" s="1259"/>
      <c r="Q3" s="1259"/>
      <c r="R3" s="1260"/>
    </row>
    <row r="4" spans="1:18" ht="38.25" customHeight="1" x14ac:dyDescent="0.25">
      <c r="A4" s="1248" t="s">
        <v>62</v>
      </c>
      <c r="B4" s="1264" t="s">
        <v>371</v>
      </c>
      <c r="C4" s="1251">
        <v>2022</v>
      </c>
      <c r="D4" s="1251">
        <v>2021</v>
      </c>
      <c r="E4" s="1251">
        <v>2020</v>
      </c>
      <c r="F4" s="1251">
        <v>2019</v>
      </c>
      <c r="G4" s="1251">
        <v>2023</v>
      </c>
      <c r="H4" s="1251">
        <v>2024</v>
      </c>
      <c r="I4" s="1251" t="s">
        <v>1191</v>
      </c>
      <c r="J4" s="1251" t="s">
        <v>373</v>
      </c>
      <c r="K4" s="1257" t="s">
        <v>374</v>
      </c>
      <c r="L4" s="1257"/>
      <c r="M4" s="1255" t="s">
        <v>375</v>
      </c>
      <c r="N4" s="1256"/>
      <c r="O4" s="1256"/>
      <c r="P4" s="1256"/>
      <c r="Q4" s="1256"/>
      <c r="R4" s="1256"/>
    </row>
    <row r="5" spans="1:18" ht="157.5" customHeight="1" x14ac:dyDescent="0.25">
      <c r="A5" s="1249"/>
      <c r="B5" s="1265"/>
      <c r="C5" s="1252"/>
      <c r="D5" s="1252"/>
      <c r="E5" s="1252"/>
      <c r="F5" s="1252"/>
      <c r="G5" s="1252"/>
      <c r="H5" s="1252"/>
      <c r="I5" s="1252"/>
      <c r="J5" s="1252"/>
      <c r="K5" s="1258" t="s">
        <v>1195</v>
      </c>
      <c r="L5" s="1258"/>
      <c r="M5" s="1108" t="s">
        <v>1193</v>
      </c>
      <c r="N5" s="216" t="s">
        <v>1194</v>
      </c>
      <c r="O5" s="1261" t="s">
        <v>1196</v>
      </c>
      <c r="P5" s="1262"/>
      <c r="Q5" s="1263"/>
      <c r="R5" s="216" t="s">
        <v>1198</v>
      </c>
    </row>
    <row r="6" spans="1:18" s="1103" customFormat="1" ht="24" x14ac:dyDescent="0.25">
      <c r="A6" s="1250"/>
      <c r="B6" s="1266"/>
      <c r="C6" s="1253"/>
      <c r="D6" s="1253"/>
      <c r="E6" s="1253"/>
      <c r="F6" s="1253"/>
      <c r="G6" s="1253"/>
      <c r="H6" s="1253"/>
      <c r="I6" s="1253"/>
      <c r="J6" s="1253"/>
      <c r="K6" s="1127" t="s">
        <v>1192</v>
      </c>
      <c r="L6" s="1127" t="s">
        <v>523</v>
      </c>
      <c r="M6" s="1128"/>
      <c r="N6" s="1129"/>
      <c r="O6" s="1127" t="s">
        <v>1192</v>
      </c>
      <c r="P6" s="1127" t="s">
        <v>523</v>
      </c>
      <c r="Q6" s="1129" t="s">
        <v>1197</v>
      </c>
      <c r="R6" s="1129" t="s">
        <v>1199</v>
      </c>
    </row>
    <row r="7" spans="1:18" ht="15.75" x14ac:dyDescent="0.25">
      <c r="A7" s="1109">
        <v>1</v>
      </c>
      <c r="B7" s="1110" t="s">
        <v>27</v>
      </c>
      <c r="C7" s="1111">
        <v>0</v>
      </c>
      <c r="D7" s="1111">
        <v>0</v>
      </c>
      <c r="E7" s="1111">
        <v>0</v>
      </c>
      <c r="F7" s="1111">
        <v>0</v>
      </c>
      <c r="G7" s="1111">
        <v>0</v>
      </c>
      <c r="H7" s="1111">
        <v>0</v>
      </c>
      <c r="I7" s="1111"/>
      <c r="J7" s="1111">
        <v>0</v>
      </c>
      <c r="K7" s="1111"/>
      <c r="L7" s="1112"/>
      <c r="M7" s="218">
        <v>0</v>
      </c>
      <c r="N7" s="218">
        <v>0</v>
      </c>
      <c r="O7" s="218"/>
      <c r="P7" s="218"/>
      <c r="Q7" s="9">
        <v>0</v>
      </c>
      <c r="R7" s="9">
        <v>0</v>
      </c>
    </row>
    <row r="8" spans="1:18" x14ac:dyDescent="0.25">
      <c r="A8" s="217">
        <v>2</v>
      </c>
      <c r="B8" s="10" t="s">
        <v>28</v>
      </c>
      <c r="C8" s="9">
        <v>0</v>
      </c>
      <c r="D8" s="9">
        <v>0</v>
      </c>
      <c r="E8" s="9">
        <v>0</v>
      </c>
      <c r="F8" s="9">
        <v>0</v>
      </c>
      <c r="G8" s="9">
        <v>0</v>
      </c>
      <c r="H8" s="9">
        <v>0</v>
      </c>
      <c r="I8" s="218"/>
      <c r="J8" s="9">
        <v>0</v>
      </c>
      <c r="K8" s="218"/>
      <c r="L8" s="218"/>
      <c r="M8" s="218">
        <v>0</v>
      </c>
      <c r="N8" s="218">
        <v>0</v>
      </c>
      <c r="O8" s="218"/>
      <c r="P8" s="218"/>
      <c r="Q8" s="9"/>
      <c r="R8" s="9"/>
    </row>
    <row r="9" spans="1:18" s="215" customFormat="1" x14ac:dyDescent="0.25">
      <c r="A9" s="219">
        <v>3</v>
      </c>
      <c r="B9" s="11" t="s">
        <v>29</v>
      </c>
      <c r="C9" s="12">
        <v>0</v>
      </c>
      <c r="D9" s="12">
        <v>0</v>
      </c>
      <c r="E9" s="12">
        <v>0</v>
      </c>
      <c r="F9" s="12">
        <v>0</v>
      </c>
      <c r="G9" s="12">
        <v>0</v>
      </c>
      <c r="H9" s="12">
        <v>0</v>
      </c>
      <c r="I9" s="12"/>
      <c r="J9" s="12">
        <v>0</v>
      </c>
      <c r="K9" s="12"/>
      <c r="L9" s="12"/>
      <c r="M9" s="218">
        <v>0</v>
      </c>
      <c r="N9" s="218">
        <v>0</v>
      </c>
      <c r="O9" s="218"/>
      <c r="P9" s="218"/>
      <c r="Q9" s="12"/>
      <c r="R9" s="12"/>
    </row>
    <row r="10" spans="1:18" s="215" customFormat="1" x14ac:dyDescent="0.25">
      <c r="A10" s="219">
        <v>4</v>
      </c>
      <c r="B10" s="11" t="s">
        <v>30</v>
      </c>
      <c r="C10" s="12">
        <v>0</v>
      </c>
      <c r="D10" s="12">
        <v>0</v>
      </c>
      <c r="E10" s="12">
        <v>0</v>
      </c>
      <c r="F10" s="12">
        <v>0</v>
      </c>
      <c r="G10" s="12">
        <v>0</v>
      </c>
      <c r="H10" s="12">
        <v>0</v>
      </c>
      <c r="I10" s="12"/>
      <c r="J10" s="12">
        <v>0</v>
      </c>
      <c r="K10" s="12"/>
      <c r="L10" s="12"/>
      <c r="M10" s="218">
        <v>0</v>
      </c>
      <c r="N10" s="218">
        <v>0</v>
      </c>
      <c r="O10" s="218"/>
      <c r="P10" s="218"/>
      <c r="Q10" s="12"/>
      <c r="R10" s="12"/>
    </row>
    <row r="11" spans="1:18" x14ac:dyDescent="0.25">
      <c r="A11" s="217">
        <v>5</v>
      </c>
      <c r="B11" s="10" t="s">
        <v>31</v>
      </c>
      <c r="C11" s="220">
        <v>0</v>
      </c>
      <c r="D11" s="220">
        <v>0</v>
      </c>
      <c r="E11" s="220">
        <v>0</v>
      </c>
      <c r="F11" s="220">
        <v>0</v>
      </c>
      <c r="G11" s="220">
        <v>0</v>
      </c>
      <c r="H11" s="220">
        <v>0</v>
      </c>
      <c r="I11" s="220"/>
      <c r="J11" s="9">
        <v>0</v>
      </c>
      <c r="K11" s="218"/>
      <c r="L11" s="9"/>
      <c r="M11" s="218">
        <v>0</v>
      </c>
      <c r="N11" s="218">
        <v>0</v>
      </c>
      <c r="O11" s="218"/>
      <c r="P11" s="218"/>
      <c r="Q11" s="9"/>
      <c r="R11" s="9"/>
    </row>
    <row r="12" spans="1:18" x14ac:dyDescent="0.25">
      <c r="A12" s="217">
        <v>6</v>
      </c>
      <c r="B12" s="10" t="s">
        <v>32</v>
      </c>
      <c r="C12" s="9">
        <v>0</v>
      </c>
      <c r="D12" s="9">
        <v>0</v>
      </c>
      <c r="E12" s="9">
        <v>0</v>
      </c>
      <c r="F12" s="9">
        <v>0</v>
      </c>
      <c r="G12" s="9">
        <v>0</v>
      </c>
      <c r="H12" s="9">
        <v>0</v>
      </c>
      <c r="I12" s="218"/>
      <c r="J12" s="9">
        <v>0</v>
      </c>
      <c r="K12" s="218"/>
      <c r="L12" s="9"/>
      <c r="M12" s="218">
        <v>0</v>
      </c>
      <c r="N12" s="218">
        <v>0</v>
      </c>
      <c r="O12" s="218"/>
      <c r="P12" s="218"/>
      <c r="Q12" s="9"/>
      <c r="R12" s="9"/>
    </row>
    <row r="13" spans="1:18" x14ac:dyDescent="0.25">
      <c r="A13" s="217">
        <v>7</v>
      </c>
      <c r="B13" s="11" t="s">
        <v>33</v>
      </c>
      <c r="C13" s="9">
        <v>0</v>
      </c>
      <c r="D13" s="9">
        <v>0</v>
      </c>
      <c r="E13" s="9">
        <v>0</v>
      </c>
      <c r="F13" s="9">
        <v>0</v>
      </c>
      <c r="G13" s="9">
        <v>0</v>
      </c>
      <c r="H13" s="9">
        <v>0</v>
      </c>
      <c r="I13" s="218"/>
      <c r="J13" s="9">
        <v>0</v>
      </c>
      <c r="K13" s="218"/>
      <c r="L13" s="9"/>
      <c r="M13" s="218">
        <v>0</v>
      </c>
      <c r="N13" s="218">
        <v>0</v>
      </c>
      <c r="O13" s="218"/>
      <c r="P13" s="218"/>
      <c r="Q13" s="9"/>
      <c r="R13" s="9"/>
    </row>
    <row r="14" spans="1:18" x14ac:dyDescent="0.25">
      <c r="A14" s="217">
        <v>8</v>
      </c>
      <c r="B14" s="10" t="s">
        <v>34</v>
      </c>
      <c r="C14" s="9">
        <v>0</v>
      </c>
      <c r="D14" s="9">
        <v>0</v>
      </c>
      <c r="E14" s="9">
        <v>0</v>
      </c>
      <c r="F14" s="9">
        <v>0</v>
      </c>
      <c r="G14" s="9">
        <v>0</v>
      </c>
      <c r="H14" s="9">
        <v>0</v>
      </c>
      <c r="I14" s="218"/>
      <c r="J14" s="9">
        <v>0</v>
      </c>
      <c r="K14" s="218"/>
      <c r="L14" s="9"/>
      <c r="M14" s="218">
        <v>0</v>
      </c>
      <c r="N14" s="218">
        <v>0</v>
      </c>
      <c r="O14" s="218"/>
      <c r="P14" s="218"/>
      <c r="Q14" s="9"/>
      <c r="R14" s="9"/>
    </row>
    <row r="15" spans="1:18" x14ac:dyDescent="0.25">
      <c r="A15" s="217">
        <v>9</v>
      </c>
      <c r="B15" s="10" t="s">
        <v>35</v>
      </c>
      <c r="C15" s="9">
        <v>0</v>
      </c>
      <c r="D15" s="9">
        <v>0</v>
      </c>
      <c r="E15" s="9">
        <v>0</v>
      </c>
      <c r="F15" s="9">
        <v>0</v>
      </c>
      <c r="G15" s="9">
        <v>0</v>
      </c>
      <c r="H15" s="9">
        <v>0</v>
      </c>
      <c r="I15" s="218"/>
      <c r="J15" s="9">
        <v>0</v>
      </c>
      <c r="K15" s="218"/>
      <c r="L15" s="9"/>
      <c r="M15" s="218">
        <v>0</v>
      </c>
      <c r="N15" s="218">
        <v>0</v>
      </c>
      <c r="O15" s="218"/>
      <c r="P15" s="218"/>
      <c r="Q15" s="9"/>
      <c r="R15" s="9"/>
    </row>
    <row r="16" spans="1:18" x14ac:dyDescent="0.25">
      <c r="A16" s="217">
        <v>10</v>
      </c>
      <c r="B16" s="10" t="s">
        <v>36</v>
      </c>
      <c r="C16" s="9">
        <v>0</v>
      </c>
      <c r="D16" s="9">
        <v>0</v>
      </c>
      <c r="E16" s="9">
        <v>0</v>
      </c>
      <c r="F16" s="9">
        <v>0</v>
      </c>
      <c r="G16" s="9">
        <v>0</v>
      </c>
      <c r="H16" s="9">
        <v>0</v>
      </c>
      <c r="I16" s="218"/>
      <c r="J16" s="9">
        <v>0</v>
      </c>
      <c r="K16" s="218"/>
      <c r="L16" s="9"/>
      <c r="M16" s="218">
        <v>0</v>
      </c>
      <c r="N16" s="218">
        <v>0</v>
      </c>
      <c r="O16" s="218"/>
      <c r="P16" s="218"/>
      <c r="Q16" s="9">
        <v>0</v>
      </c>
      <c r="R16" s="9">
        <v>0</v>
      </c>
    </row>
    <row r="17" spans="1:18" x14ac:dyDescent="0.25">
      <c r="A17" s="217">
        <v>11</v>
      </c>
      <c r="B17" s="10" t="s">
        <v>37</v>
      </c>
      <c r="C17" s="9">
        <v>15</v>
      </c>
      <c r="D17" s="9">
        <v>10</v>
      </c>
      <c r="E17" s="9">
        <v>5</v>
      </c>
      <c r="F17" s="9">
        <v>15</v>
      </c>
      <c r="G17" s="9">
        <v>15</v>
      </c>
      <c r="H17" s="9">
        <v>15</v>
      </c>
      <c r="I17" s="218"/>
      <c r="J17" s="9">
        <v>0</v>
      </c>
      <c r="K17" s="218"/>
      <c r="L17" s="218"/>
      <c r="M17" s="218">
        <v>0</v>
      </c>
      <c r="N17" s="218">
        <v>0</v>
      </c>
      <c r="O17" s="218"/>
      <c r="P17" s="218"/>
      <c r="Q17" s="9"/>
      <c r="R17" s="9"/>
    </row>
    <row r="18" spans="1:18" x14ac:dyDescent="0.25">
      <c r="A18" s="217">
        <v>12</v>
      </c>
      <c r="B18" s="10" t="s">
        <v>38</v>
      </c>
      <c r="C18" s="9">
        <v>0</v>
      </c>
      <c r="D18" s="9">
        <v>0</v>
      </c>
      <c r="E18" s="9">
        <v>0</v>
      </c>
      <c r="F18" s="9">
        <v>0</v>
      </c>
      <c r="G18" s="9">
        <v>0</v>
      </c>
      <c r="H18" s="9">
        <v>0</v>
      </c>
      <c r="I18" s="218"/>
      <c r="J18" s="9">
        <v>0</v>
      </c>
      <c r="K18" s="218"/>
      <c r="L18" s="9"/>
      <c r="M18" s="218">
        <v>0</v>
      </c>
      <c r="N18" s="218">
        <v>0</v>
      </c>
      <c r="O18" s="218"/>
      <c r="P18" s="218"/>
      <c r="Q18" s="9">
        <v>0</v>
      </c>
      <c r="R18" s="9" t="s">
        <v>187</v>
      </c>
    </row>
    <row r="19" spans="1:18" x14ac:dyDescent="0.25">
      <c r="A19" s="217">
        <v>13</v>
      </c>
      <c r="B19" s="10" t="s">
        <v>39</v>
      </c>
      <c r="C19" s="9">
        <v>0</v>
      </c>
      <c r="D19" s="9">
        <v>0</v>
      </c>
      <c r="E19" s="9">
        <v>0</v>
      </c>
      <c r="F19" s="9">
        <v>0</v>
      </c>
      <c r="G19" s="9">
        <v>0</v>
      </c>
      <c r="H19" s="9">
        <v>0</v>
      </c>
      <c r="I19" s="218"/>
      <c r="J19" s="9">
        <v>0</v>
      </c>
      <c r="K19" s="218"/>
      <c r="L19" s="9"/>
      <c r="M19" s="218">
        <v>0</v>
      </c>
      <c r="N19" s="218">
        <v>0</v>
      </c>
      <c r="O19" s="218"/>
      <c r="P19" s="218"/>
      <c r="Q19" s="9"/>
      <c r="R19" s="9"/>
    </row>
    <row r="20" spans="1:18" x14ac:dyDescent="0.25">
      <c r="A20" s="217">
        <v>14</v>
      </c>
      <c r="B20" s="10" t="s">
        <v>40</v>
      </c>
      <c r="C20" s="9">
        <v>0</v>
      </c>
      <c r="D20" s="9">
        <v>0</v>
      </c>
      <c r="E20" s="9">
        <v>0</v>
      </c>
      <c r="F20" s="9">
        <v>0</v>
      </c>
      <c r="G20" s="9">
        <v>0</v>
      </c>
      <c r="H20" s="9">
        <v>0</v>
      </c>
      <c r="I20" s="218"/>
      <c r="J20" s="9">
        <v>0</v>
      </c>
      <c r="K20" s="218"/>
      <c r="L20" s="9"/>
      <c r="M20" s="218">
        <v>0</v>
      </c>
      <c r="N20" s="218">
        <v>0</v>
      </c>
      <c r="O20" s="218"/>
      <c r="P20" s="218"/>
      <c r="Q20" s="9">
        <v>0</v>
      </c>
      <c r="R20" s="9">
        <v>0</v>
      </c>
    </row>
    <row r="21" spans="1:18" x14ac:dyDescent="0.25">
      <c r="A21" s="217">
        <v>15</v>
      </c>
      <c r="B21" s="10" t="s">
        <v>41</v>
      </c>
      <c r="C21" s="9">
        <v>0</v>
      </c>
      <c r="D21" s="9">
        <v>0</v>
      </c>
      <c r="E21" s="9">
        <v>0</v>
      </c>
      <c r="F21" s="9">
        <v>0</v>
      </c>
      <c r="G21" s="9">
        <v>0</v>
      </c>
      <c r="H21" s="9">
        <v>0</v>
      </c>
      <c r="I21" s="218"/>
      <c r="J21" s="9">
        <v>0</v>
      </c>
      <c r="K21" s="218"/>
      <c r="L21" s="9"/>
      <c r="M21" s="218">
        <v>0</v>
      </c>
      <c r="N21" s="218">
        <v>0</v>
      </c>
      <c r="O21" s="218"/>
      <c r="P21" s="218"/>
      <c r="Q21" s="9">
        <v>0</v>
      </c>
      <c r="R21" s="9">
        <v>0</v>
      </c>
    </row>
    <row r="22" spans="1:18" x14ac:dyDescent="0.25">
      <c r="A22" s="217">
        <v>16</v>
      </c>
      <c r="B22" s="10" t="s">
        <v>301</v>
      </c>
      <c r="C22" s="9">
        <v>0</v>
      </c>
      <c r="D22" s="9">
        <v>0</v>
      </c>
      <c r="E22" s="9">
        <v>0</v>
      </c>
      <c r="F22" s="9">
        <v>0</v>
      </c>
      <c r="G22" s="9">
        <v>0</v>
      </c>
      <c r="H22" s="9">
        <v>0</v>
      </c>
      <c r="I22" s="218"/>
      <c r="J22" s="9">
        <v>0</v>
      </c>
      <c r="K22" s="218"/>
      <c r="L22" s="9"/>
      <c r="M22" s="218">
        <v>0</v>
      </c>
      <c r="N22" s="218">
        <v>0</v>
      </c>
      <c r="O22" s="218"/>
      <c r="P22" s="218"/>
      <c r="Q22" s="9">
        <v>0</v>
      </c>
      <c r="R22" s="9">
        <v>0</v>
      </c>
    </row>
    <row r="23" spans="1:18" ht="21" customHeight="1" x14ac:dyDescent="0.25">
      <c r="A23" s="217">
        <v>17</v>
      </c>
      <c r="B23" s="10" t="s">
        <v>42</v>
      </c>
      <c r="C23" s="9">
        <v>0</v>
      </c>
      <c r="D23" s="9">
        <v>0</v>
      </c>
      <c r="E23" s="9">
        <v>0</v>
      </c>
      <c r="F23" s="9">
        <v>0</v>
      </c>
      <c r="G23" s="9">
        <v>0</v>
      </c>
      <c r="H23" s="9">
        <v>0</v>
      </c>
      <c r="I23" s="218"/>
      <c r="J23" s="9">
        <v>0</v>
      </c>
      <c r="K23" s="218"/>
      <c r="L23" s="9"/>
      <c r="M23" s="221" t="s">
        <v>376</v>
      </c>
      <c r="N23" s="218">
        <v>0</v>
      </c>
      <c r="O23" s="218"/>
      <c r="P23" s="218"/>
      <c r="Q23" s="9">
        <v>0</v>
      </c>
      <c r="R23" s="9" t="s">
        <v>187</v>
      </c>
    </row>
    <row r="24" spans="1:18" x14ac:dyDescent="0.25">
      <c r="A24" s="217"/>
      <c r="B24" s="10" t="s">
        <v>302</v>
      </c>
      <c r="C24" s="9">
        <v>0</v>
      </c>
      <c r="D24" s="9">
        <v>0</v>
      </c>
      <c r="E24" s="9">
        <v>0</v>
      </c>
      <c r="F24" s="9">
        <v>0</v>
      </c>
      <c r="G24" s="9">
        <v>0</v>
      </c>
      <c r="H24" s="9">
        <v>0</v>
      </c>
      <c r="I24" s="218"/>
      <c r="J24" s="9">
        <v>0</v>
      </c>
      <c r="K24" s="218"/>
      <c r="L24" s="9"/>
      <c r="M24" s="221">
        <v>0</v>
      </c>
      <c r="N24" s="218">
        <v>0</v>
      </c>
      <c r="O24" s="218"/>
      <c r="P24" s="218"/>
      <c r="Q24" s="9">
        <v>0</v>
      </c>
      <c r="R24" s="9" t="s">
        <v>187</v>
      </c>
    </row>
    <row r="25" spans="1:18" x14ac:dyDescent="0.25">
      <c r="A25" s="217">
        <v>18</v>
      </c>
      <c r="B25" s="11" t="s">
        <v>43</v>
      </c>
      <c r="C25" s="12">
        <v>4</v>
      </c>
      <c r="D25" s="12">
        <v>1</v>
      </c>
      <c r="E25" s="12">
        <v>0</v>
      </c>
      <c r="F25" s="12">
        <v>5</v>
      </c>
      <c r="G25" s="12">
        <v>5</v>
      </c>
      <c r="H25" s="12">
        <v>5</v>
      </c>
      <c r="I25" s="12"/>
      <c r="J25" s="12">
        <v>0</v>
      </c>
      <c r="K25" s="12"/>
      <c r="L25" s="12"/>
      <c r="M25" s="221">
        <v>0</v>
      </c>
      <c r="N25" s="218">
        <v>0</v>
      </c>
      <c r="O25" s="218">
        <v>3</v>
      </c>
      <c r="P25" s="218">
        <v>2</v>
      </c>
      <c r="Q25" s="222" t="s">
        <v>1205</v>
      </c>
      <c r="R25" s="223">
        <v>0</v>
      </c>
    </row>
    <row r="26" spans="1:18" x14ac:dyDescent="0.25">
      <c r="A26" s="217">
        <v>19</v>
      </c>
      <c r="B26" s="10" t="s">
        <v>44</v>
      </c>
      <c r="C26" s="9">
        <v>0</v>
      </c>
      <c r="D26" s="9">
        <v>0</v>
      </c>
      <c r="E26" s="9">
        <v>0</v>
      </c>
      <c r="F26" s="9">
        <v>0</v>
      </c>
      <c r="G26" s="9">
        <v>0</v>
      </c>
      <c r="H26" s="9">
        <v>0</v>
      </c>
      <c r="I26" s="218"/>
      <c r="J26" s="12">
        <v>0</v>
      </c>
      <c r="K26" s="12"/>
      <c r="L26" s="9"/>
      <c r="M26" s="221">
        <v>0</v>
      </c>
      <c r="N26" s="218">
        <v>0</v>
      </c>
      <c r="O26" s="218"/>
      <c r="P26" s="218"/>
      <c r="Q26" s="9">
        <v>0</v>
      </c>
      <c r="R26" s="9"/>
    </row>
    <row r="27" spans="1:18" x14ac:dyDescent="0.25">
      <c r="A27" s="217">
        <v>20</v>
      </c>
      <c r="B27" s="10" t="s">
        <v>45</v>
      </c>
      <c r="C27" s="9">
        <v>0</v>
      </c>
      <c r="D27" s="9">
        <v>0</v>
      </c>
      <c r="E27" s="9">
        <v>0</v>
      </c>
      <c r="F27" s="9">
        <v>0</v>
      </c>
      <c r="G27" s="9">
        <v>0</v>
      </c>
      <c r="H27" s="9">
        <v>0</v>
      </c>
      <c r="I27" s="218"/>
      <c r="J27" s="12">
        <v>0</v>
      </c>
      <c r="K27" s="12"/>
      <c r="L27" s="9"/>
      <c r="M27" s="221">
        <v>0</v>
      </c>
      <c r="N27" s="218">
        <v>0</v>
      </c>
      <c r="O27" s="218"/>
      <c r="P27" s="218"/>
      <c r="Q27" s="9">
        <v>0</v>
      </c>
      <c r="R27" s="9"/>
    </row>
    <row r="28" spans="1:18" x14ac:dyDescent="0.25">
      <c r="A28" s="217">
        <v>21</v>
      </c>
      <c r="B28" s="10" t="s">
        <v>46</v>
      </c>
      <c r="C28" s="9">
        <v>0</v>
      </c>
      <c r="D28" s="9">
        <v>0</v>
      </c>
      <c r="E28" s="9">
        <v>0</v>
      </c>
      <c r="F28" s="9">
        <v>0</v>
      </c>
      <c r="G28" s="9">
        <v>0</v>
      </c>
      <c r="H28" s="9">
        <v>0</v>
      </c>
      <c r="I28" s="218"/>
      <c r="J28" s="12">
        <v>0</v>
      </c>
      <c r="K28" s="12"/>
      <c r="L28" s="9"/>
      <c r="M28" s="221">
        <v>0</v>
      </c>
      <c r="N28" s="218">
        <v>0</v>
      </c>
      <c r="O28" s="218"/>
      <c r="P28" s="218"/>
      <c r="Q28" s="9">
        <v>0</v>
      </c>
      <c r="R28" s="9" t="s">
        <v>187</v>
      </c>
    </row>
    <row r="29" spans="1:18" x14ac:dyDescent="0.25">
      <c r="A29" s="217">
        <v>22</v>
      </c>
      <c r="B29" s="11" t="s">
        <v>47</v>
      </c>
      <c r="C29" s="9">
        <v>0</v>
      </c>
      <c r="D29" s="9">
        <v>0</v>
      </c>
      <c r="E29" s="9">
        <v>0</v>
      </c>
      <c r="F29" s="9">
        <v>0</v>
      </c>
      <c r="G29" s="9">
        <v>0</v>
      </c>
      <c r="H29" s="9">
        <v>0</v>
      </c>
      <c r="I29" s="218"/>
      <c r="J29" s="12">
        <v>0</v>
      </c>
      <c r="K29" s="12"/>
      <c r="L29" s="9"/>
      <c r="M29" s="221">
        <v>0</v>
      </c>
      <c r="N29" s="218">
        <v>0</v>
      </c>
      <c r="O29" s="218"/>
      <c r="P29" s="218"/>
      <c r="Q29" s="218">
        <v>0</v>
      </c>
      <c r="R29" s="9"/>
    </row>
    <row r="30" spans="1:18" x14ac:dyDescent="0.25">
      <c r="A30" s="217">
        <v>23</v>
      </c>
      <c r="B30" s="10" t="s">
        <v>48</v>
      </c>
      <c r="C30" s="9">
        <v>0</v>
      </c>
      <c r="D30" s="9">
        <v>0</v>
      </c>
      <c r="E30" s="9">
        <v>0</v>
      </c>
      <c r="F30" s="9">
        <v>0</v>
      </c>
      <c r="G30" s="9">
        <v>0</v>
      </c>
      <c r="H30" s="9">
        <v>0</v>
      </c>
      <c r="I30" s="218"/>
      <c r="J30" s="12">
        <v>0</v>
      </c>
      <c r="K30" s="12"/>
      <c r="L30" s="9"/>
      <c r="M30" s="221">
        <v>0</v>
      </c>
      <c r="N30" s="218">
        <v>0</v>
      </c>
      <c r="O30" s="218"/>
      <c r="P30" s="218"/>
      <c r="Q30" s="218">
        <v>0</v>
      </c>
      <c r="R30" s="9"/>
    </row>
    <row r="31" spans="1:18" ht="35.25" customHeight="1" x14ac:dyDescent="0.25">
      <c r="A31" s="217">
        <v>24</v>
      </c>
      <c r="B31" s="10" t="s">
        <v>49</v>
      </c>
      <c r="C31" s="9">
        <v>0</v>
      </c>
      <c r="D31" s="9">
        <v>0</v>
      </c>
      <c r="E31" s="9">
        <v>0</v>
      </c>
      <c r="F31" s="9">
        <v>0</v>
      </c>
      <c r="G31" s="9">
        <v>0</v>
      </c>
      <c r="H31" s="9">
        <v>0</v>
      </c>
      <c r="I31" s="218"/>
      <c r="J31" s="9">
        <v>0</v>
      </c>
      <c r="K31" s="218"/>
      <c r="L31" s="224"/>
      <c r="M31" s="221">
        <v>0</v>
      </c>
      <c r="N31" s="218">
        <v>0</v>
      </c>
      <c r="O31" s="218"/>
      <c r="P31" s="218"/>
      <c r="Q31" s="218">
        <v>0</v>
      </c>
      <c r="R31" s="9"/>
    </row>
    <row r="32" spans="1:18" x14ac:dyDescent="0.25">
      <c r="A32" s="217">
        <v>25</v>
      </c>
      <c r="B32" s="10" t="s">
        <v>50</v>
      </c>
      <c r="C32" s="9">
        <v>0</v>
      </c>
      <c r="D32" s="9">
        <v>0</v>
      </c>
      <c r="E32" s="9">
        <v>0</v>
      </c>
      <c r="F32" s="9">
        <v>0</v>
      </c>
      <c r="G32" s="9">
        <v>0</v>
      </c>
      <c r="H32" s="9">
        <v>0</v>
      </c>
      <c r="I32" s="218"/>
      <c r="J32" s="9">
        <v>0</v>
      </c>
      <c r="K32" s="218"/>
      <c r="L32" s="9"/>
      <c r="M32" s="221">
        <v>0</v>
      </c>
      <c r="N32" s="218">
        <v>0</v>
      </c>
      <c r="O32" s="218"/>
      <c r="P32" s="218"/>
      <c r="Q32" s="218">
        <v>0</v>
      </c>
      <c r="R32" s="9"/>
    </row>
    <row r="33" spans="1:38" x14ac:dyDescent="0.25">
      <c r="A33" s="217">
        <v>26</v>
      </c>
      <c r="B33" s="10" t="s">
        <v>51</v>
      </c>
      <c r="C33" s="9">
        <v>0</v>
      </c>
      <c r="D33" s="9">
        <v>0</v>
      </c>
      <c r="E33" s="9">
        <v>0</v>
      </c>
      <c r="F33" s="9">
        <v>0</v>
      </c>
      <c r="G33" s="9">
        <v>0</v>
      </c>
      <c r="H33" s="9">
        <v>0</v>
      </c>
      <c r="I33" s="218"/>
      <c r="J33" s="9">
        <v>0</v>
      </c>
      <c r="K33" s="218"/>
      <c r="L33" s="225"/>
      <c r="M33" s="221">
        <v>0</v>
      </c>
      <c r="N33" s="218">
        <v>0</v>
      </c>
      <c r="O33" s="218"/>
      <c r="P33" s="218"/>
      <c r="Q33" s="218">
        <v>0</v>
      </c>
      <c r="R33" s="226">
        <v>0</v>
      </c>
    </row>
    <row r="34" spans="1:38" x14ac:dyDescent="0.25">
      <c r="A34" s="217">
        <v>27</v>
      </c>
      <c r="B34" s="11" t="s">
        <v>52</v>
      </c>
      <c r="C34" s="9">
        <v>0</v>
      </c>
      <c r="D34" s="9">
        <v>0</v>
      </c>
      <c r="E34" s="9">
        <v>0</v>
      </c>
      <c r="F34" s="9">
        <v>0</v>
      </c>
      <c r="G34" s="9">
        <v>0</v>
      </c>
      <c r="H34" s="9">
        <v>0</v>
      </c>
      <c r="I34" s="218"/>
      <c r="J34" s="9">
        <v>0</v>
      </c>
      <c r="K34" s="1107"/>
      <c r="L34" s="227"/>
      <c r="M34" s="221">
        <v>0</v>
      </c>
      <c r="N34" s="218">
        <v>0</v>
      </c>
      <c r="O34" s="218"/>
      <c r="P34" s="218"/>
      <c r="Q34" s="218">
        <v>0</v>
      </c>
      <c r="R34" s="9" t="s">
        <v>187</v>
      </c>
    </row>
    <row r="35" spans="1:38" x14ac:dyDescent="0.25">
      <c r="A35" s="217">
        <v>28</v>
      </c>
      <c r="B35" s="10" t="s">
        <v>53</v>
      </c>
      <c r="C35" s="9">
        <v>0</v>
      </c>
      <c r="D35" s="9">
        <v>0</v>
      </c>
      <c r="E35" s="9">
        <v>0</v>
      </c>
      <c r="F35" s="9">
        <v>0</v>
      </c>
      <c r="G35" s="9">
        <v>0</v>
      </c>
      <c r="H35" s="9">
        <v>0</v>
      </c>
      <c r="I35" s="218"/>
      <c r="J35" s="9">
        <v>0</v>
      </c>
      <c r="K35" s="218"/>
      <c r="L35" s="9"/>
      <c r="M35" s="221">
        <v>0</v>
      </c>
      <c r="N35" s="218">
        <v>0</v>
      </c>
      <c r="O35" s="218"/>
      <c r="P35" s="218"/>
      <c r="Q35" s="218">
        <v>0</v>
      </c>
      <c r="R35" s="9"/>
    </row>
    <row r="36" spans="1:38" x14ac:dyDescent="0.25">
      <c r="A36" s="217">
        <v>29</v>
      </c>
      <c r="B36" s="10" t="s">
        <v>54</v>
      </c>
      <c r="C36" s="9">
        <v>4</v>
      </c>
      <c r="D36" s="9">
        <v>4</v>
      </c>
      <c r="E36" s="9">
        <v>4</v>
      </c>
      <c r="F36" s="9">
        <v>4</v>
      </c>
      <c r="G36" s="9">
        <v>4</v>
      </c>
      <c r="H36" s="9">
        <v>4</v>
      </c>
      <c r="I36" s="218"/>
      <c r="J36" s="9">
        <v>0</v>
      </c>
      <c r="K36" s="218"/>
      <c r="L36" s="9"/>
      <c r="M36" s="221">
        <v>0</v>
      </c>
      <c r="N36" s="218">
        <v>0</v>
      </c>
      <c r="O36" s="218"/>
      <c r="P36" s="218">
        <v>4</v>
      </c>
      <c r="Q36" s="177"/>
      <c r="R36" s="9"/>
    </row>
    <row r="37" spans="1:38" x14ac:dyDescent="0.25">
      <c r="A37" s="217">
        <v>30</v>
      </c>
      <c r="B37" s="10" t="s">
        <v>55</v>
      </c>
      <c r="C37" s="9">
        <v>0</v>
      </c>
      <c r="D37" s="9">
        <v>0</v>
      </c>
      <c r="E37" s="9">
        <v>0</v>
      </c>
      <c r="F37" s="9">
        <v>0</v>
      </c>
      <c r="G37" s="9">
        <v>0</v>
      </c>
      <c r="H37" s="9">
        <v>0</v>
      </c>
      <c r="I37" s="218"/>
      <c r="J37" s="9">
        <v>0</v>
      </c>
      <c r="K37" s="218"/>
      <c r="L37" s="9"/>
      <c r="M37" s="221">
        <v>0</v>
      </c>
      <c r="N37" s="218">
        <v>0</v>
      </c>
      <c r="O37" s="218"/>
      <c r="P37" s="218"/>
      <c r="Q37" s="9">
        <v>0</v>
      </c>
      <c r="R37" s="9"/>
    </row>
    <row r="38" spans="1:38" x14ac:dyDescent="0.25">
      <c r="A38" s="217">
        <v>31</v>
      </c>
      <c r="B38" s="10" t="s">
        <v>56</v>
      </c>
      <c r="C38" s="9">
        <v>0</v>
      </c>
      <c r="D38" s="9">
        <v>0</v>
      </c>
      <c r="E38" s="9">
        <v>0</v>
      </c>
      <c r="F38" s="9">
        <v>0</v>
      </c>
      <c r="G38" s="9">
        <v>0</v>
      </c>
      <c r="H38" s="9">
        <v>0</v>
      </c>
      <c r="I38" s="218"/>
      <c r="J38" s="9">
        <v>0</v>
      </c>
      <c r="K38" s="218"/>
      <c r="L38" s="9"/>
      <c r="M38" s="221">
        <v>0</v>
      </c>
      <c r="N38" s="218">
        <v>0</v>
      </c>
      <c r="O38" s="218"/>
      <c r="P38" s="218"/>
      <c r="Q38" s="218">
        <v>0</v>
      </c>
      <c r="R38" s="9"/>
    </row>
    <row r="39" spans="1:38" x14ac:dyDescent="0.25">
      <c r="A39" s="217">
        <v>32</v>
      </c>
      <c r="B39" s="10" t="s">
        <v>57</v>
      </c>
      <c r="C39" s="9">
        <v>0</v>
      </c>
      <c r="D39" s="9">
        <v>0</v>
      </c>
      <c r="E39" s="9">
        <v>0</v>
      </c>
      <c r="F39" s="9">
        <v>0</v>
      </c>
      <c r="G39" s="9">
        <v>0</v>
      </c>
      <c r="H39" s="9">
        <v>0</v>
      </c>
      <c r="I39" s="218"/>
      <c r="J39" s="9">
        <v>0</v>
      </c>
      <c r="K39" s="218"/>
      <c r="L39" s="9"/>
      <c r="M39" s="221">
        <v>0</v>
      </c>
      <c r="N39" s="218">
        <v>0</v>
      </c>
      <c r="O39" s="218"/>
      <c r="P39" s="218"/>
      <c r="Q39" s="218">
        <v>0</v>
      </c>
      <c r="R39" s="9"/>
    </row>
    <row r="40" spans="1:38" x14ac:dyDescent="0.25">
      <c r="A40" s="217">
        <v>33</v>
      </c>
      <c r="B40" s="10" t="s">
        <v>58</v>
      </c>
      <c r="C40" s="9">
        <v>0</v>
      </c>
      <c r="D40" s="9">
        <v>0</v>
      </c>
      <c r="E40" s="9">
        <v>0</v>
      </c>
      <c r="F40" s="9">
        <v>0</v>
      </c>
      <c r="G40" s="9">
        <v>0</v>
      </c>
      <c r="H40" s="9">
        <v>0</v>
      </c>
      <c r="I40" s="218"/>
      <c r="J40" s="9">
        <v>0</v>
      </c>
      <c r="K40" s="218"/>
      <c r="L40" s="12"/>
      <c r="M40" s="221">
        <v>0</v>
      </c>
      <c r="N40" s="218">
        <v>0</v>
      </c>
      <c r="O40" s="218"/>
      <c r="P40" s="218"/>
      <c r="Q40" s="218">
        <v>0</v>
      </c>
      <c r="R40" s="12">
        <v>0</v>
      </c>
    </row>
    <row r="41" spans="1:38" x14ac:dyDescent="0.25">
      <c r="A41" s="217">
        <v>34</v>
      </c>
      <c r="B41" s="10" t="s">
        <v>59</v>
      </c>
      <c r="C41" s="9">
        <v>0</v>
      </c>
      <c r="D41" s="9">
        <v>0</v>
      </c>
      <c r="E41" s="9">
        <v>0</v>
      </c>
      <c r="F41" s="9">
        <v>0</v>
      </c>
      <c r="G41" s="9">
        <v>0</v>
      </c>
      <c r="H41" s="9">
        <v>0</v>
      </c>
      <c r="I41" s="218"/>
      <c r="J41" s="9">
        <v>0</v>
      </c>
      <c r="K41" s="218"/>
      <c r="L41" s="9"/>
      <c r="M41" s="221">
        <v>0</v>
      </c>
      <c r="N41" s="218">
        <v>0</v>
      </c>
      <c r="O41" s="218"/>
      <c r="P41" s="218"/>
      <c r="Q41" s="218">
        <v>0</v>
      </c>
      <c r="R41" s="9"/>
    </row>
    <row r="42" spans="1:38" x14ac:dyDescent="0.25">
      <c r="A42" s="217">
        <v>35</v>
      </c>
      <c r="B42" s="11" t="s">
        <v>61</v>
      </c>
      <c r="C42" s="12">
        <v>0</v>
      </c>
      <c r="D42" s="12">
        <v>0</v>
      </c>
      <c r="E42" s="12">
        <v>0</v>
      </c>
      <c r="F42" s="12">
        <v>0</v>
      </c>
      <c r="G42" s="12">
        <v>0</v>
      </c>
      <c r="H42" s="12">
        <v>0</v>
      </c>
      <c r="I42" s="12"/>
      <c r="J42" s="9">
        <v>0</v>
      </c>
      <c r="K42" s="218"/>
      <c r="L42" s="12"/>
      <c r="M42" s="221">
        <v>0</v>
      </c>
      <c r="N42" s="218">
        <v>0</v>
      </c>
      <c r="O42" s="218"/>
      <c r="P42" s="218"/>
      <c r="Q42" s="218">
        <v>0</v>
      </c>
      <c r="R42" s="12"/>
      <c r="S42" s="215"/>
      <c r="T42" s="228"/>
      <c r="U42" s="228"/>
      <c r="V42" s="228"/>
      <c r="W42" s="228"/>
      <c r="X42" s="228"/>
      <c r="Y42" s="228"/>
      <c r="Z42" s="228"/>
      <c r="AA42" s="228"/>
      <c r="AB42" s="228"/>
      <c r="AC42" s="228"/>
      <c r="AD42" s="228"/>
      <c r="AE42" s="228"/>
      <c r="AF42" s="228"/>
      <c r="AG42" s="228"/>
      <c r="AH42" s="228"/>
      <c r="AI42" s="228"/>
      <c r="AJ42" s="228"/>
      <c r="AK42" s="228"/>
      <c r="AL42" s="228"/>
    </row>
    <row r="43" spans="1:38" x14ac:dyDescent="0.25">
      <c r="A43" s="217"/>
      <c r="B43" s="209" t="s">
        <v>377</v>
      </c>
      <c r="C43" s="209">
        <f t="shared" ref="C43:R43" si="0">C7+C8+C9+C10+C11+C12+C13+C14+C15+C16+C17+C18+C19+C20+C21+C22+C23+C25+C26+C27+C28+C29+C30+C31+C32+C33+C34+C35+C36+C37+C38+C39+C40+C41+C42</f>
        <v>23</v>
      </c>
      <c r="D43" s="209">
        <f t="shared" si="0"/>
        <v>15</v>
      </c>
      <c r="E43" s="209">
        <f t="shared" si="0"/>
        <v>9</v>
      </c>
      <c r="F43" s="209">
        <f t="shared" si="0"/>
        <v>24</v>
      </c>
      <c r="G43" s="209">
        <f t="shared" si="0"/>
        <v>24</v>
      </c>
      <c r="H43" s="209">
        <f t="shared" si="0"/>
        <v>24</v>
      </c>
      <c r="I43" s="1104">
        <f t="shared" si="0"/>
        <v>0</v>
      </c>
      <c r="J43" s="1106">
        <f t="shared" si="0"/>
        <v>0</v>
      </c>
      <c r="K43" s="1106">
        <f t="shared" si="0"/>
        <v>0</v>
      </c>
      <c r="L43" s="1106">
        <f t="shared" si="0"/>
        <v>0</v>
      </c>
      <c r="M43" s="1106" t="e">
        <f t="shared" si="0"/>
        <v>#VALUE!</v>
      </c>
      <c r="N43" s="1106">
        <f t="shared" si="0"/>
        <v>0</v>
      </c>
      <c r="O43" s="1106">
        <f t="shared" si="0"/>
        <v>3</v>
      </c>
      <c r="P43" s="1106">
        <f t="shared" si="0"/>
        <v>6</v>
      </c>
      <c r="Q43" s="1106" t="e">
        <f t="shared" si="0"/>
        <v>#VALUE!</v>
      </c>
      <c r="R43" s="1106" t="e">
        <f t="shared" si="0"/>
        <v>#VALUE!</v>
      </c>
    </row>
    <row r="46" spans="1:38" ht="15.75" x14ac:dyDescent="0.25">
      <c r="B46" s="229"/>
    </row>
    <row r="48" spans="1:38" ht="15.75" x14ac:dyDescent="0.25">
      <c r="B48" s="230"/>
    </row>
    <row r="50" spans="2:2" ht="15.75" x14ac:dyDescent="0.25">
      <c r="B50" s="229"/>
    </row>
    <row r="52" spans="2:2" ht="15.75" x14ac:dyDescent="0.25">
      <c r="B52" s="230"/>
    </row>
    <row r="54" spans="2:2" ht="15.75" x14ac:dyDescent="0.25">
      <c r="B54" s="230"/>
    </row>
    <row r="56" spans="2:2" ht="15.75" x14ac:dyDescent="0.25">
      <c r="B56" s="230"/>
    </row>
    <row r="58" spans="2:2" ht="15.75" x14ac:dyDescent="0.25">
      <c r="B58" s="230"/>
    </row>
  </sheetData>
  <mergeCells count="16">
    <mergeCell ref="B3:J3"/>
    <mergeCell ref="M4:R4"/>
    <mergeCell ref="K4:L4"/>
    <mergeCell ref="K5:L5"/>
    <mergeCell ref="K3:R3"/>
    <mergeCell ref="O5:Q5"/>
    <mergeCell ref="B4:B6"/>
    <mergeCell ref="G4:G6"/>
    <mergeCell ref="H4:H6"/>
    <mergeCell ref="I4:I6"/>
    <mergeCell ref="J4:J6"/>
    <mergeCell ref="A4:A6"/>
    <mergeCell ref="C4:C6"/>
    <mergeCell ref="D4:D6"/>
    <mergeCell ref="E4:E6"/>
    <mergeCell ref="F4:F6"/>
  </mergeCells>
  <pageMargins left="0.70078740157480324" right="0.70078740157480324" top="0.75196850393700776" bottom="0.75196850393700776" header="0.3" footer="0.3"/>
  <pageSetup paperSize="9" scale="34" orientation="landscape"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29"/>
  <sheetViews>
    <sheetView workbookViewId="0">
      <pane xSplit="3" ySplit="4" topLeftCell="D5" activePane="bottomRight" state="frozen"/>
      <selection activeCell="D4" sqref="D4:AL4"/>
      <selection pane="topRight"/>
      <selection pane="bottomLeft"/>
      <selection pane="bottomRight" activeCell="H8" sqref="H8"/>
    </sheetView>
  </sheetViews>
  <sheetFormatPr defaultRowHeight="15" x14ac:dyDescent="0.25"/>
  <cols>
    <col min="1" max="1" width="9.140625" style="52"/>
    <col min="2" max="2" width="7" style="767" bestFit="1" customWidth="1"/>
    <col min="3" max="3" width="33.28515625" style="52" customWidth="1"/>
    <col min="4" max="4" width="9" style="52" customWidth="1"/>
    <col min="5" max="11" width="9.140625" style="52"/>
    <col min="12" max="12" width="16.7109375" style="52" customWidth="1"/>
    <col min="13" max="14" width="9.140625" style="52"/>
    <col min="15" max="15" width="12.140625" style="52" customWidth="1"/>
    <col min="16" max="19" width="9.140625" style="52"/>
    <col min="20" max="20" width="16.7109375" style="52" customWidth="1"/>
    <col min="21" max="28" width="9.140625" style="52"/>
    <col min="29" max="29" width="13" style="52" customWidth="1"/>
    <col min="30" max="16384" width="9.140625" style="52"/>
  </cols>
  <sheetData>
    <row r="1" spans="2:39" ht="15.75" x14ac:dyDescent="0.25">
      <c r="B1" s="1267" t="s">
        <v>378</v>
      </c>
      <c r="C1" s="1267"/>
      <c r="D1" s="1267"/>
      <c r="E1" s="1267"/>
      <c r="F1" s="1267"/>
      <c r="G1" s="1267"/>
      <c r="H1" s="1267"/>
      <c r="I1" s="1267"/>
      <c r="J1" s="1267"/>
      <c r="K1" s="1267"/>
      <c r="L1" s="1267"/>
      <c r="M1" s="1267"/>
      <c r="N1" s="1267"/>
      <c r="O1" s="1267"/>
      <c r="P1" s="1267"/>
      <c r="Q1" s="1267"/>
      <c r="R1" s="1267"/>
      <c r="S1" s="1267"/>
      <c r="T1" s="1267"/>
      <c r="U1" s="1267"/>
      <c r="V1" s="1267"/>
      <c r="W1" s="1267"/>
      <c r="X1" s="1267"/>
      <c r="Y1" s="1267"/>
      <c r="Z1" s="1267"/>
      <c r="AA1" s="1267"/>
      <c r="AB1" s="1267"/>
      <c r="AC1" s="1267"/>
      <c r="AD1" s="1267"/>
      <c r="AE1" s="1267"/>
      <c r="AF1" s="1267"/>
      <c r="AG1" s="1267"/>
      <c r="AH1" s="1267"/>
      <c r="AI1" s="1267"/>
      <c r="AJ1" s="1267"/>
      <c r="AK1" s="1267"/>
      <c r="AL1" s="1267"/>
    </row>
    <row r="2" spans="2:39" ht="15.75" x14ac:dyDescent="0.25">
      <c r="B2" s="231"/>
    </row>
    <row r="3" spans="2:39" ht="42.75" customHeight="1" x14ac:dyDescent="0.3">
      <c r="B3" s="1268" t="s">
        <v>379</v>
      </c>
      <c r="C3" s="1269"/>
      <c r="D3" s="1269"/>
      <c r="E3" s="1269"/>
      <c r="F3" s="1269"/>
      <c r="G3" s="1269"/>
      <c r="H3" s="1269"/>
      <c r="I3" s="1269"/>
      <c r="J3" s="1269"/>
      <c r="K3" s="1269"/>
      <c r="L3" s="1269"/>
      <c r="M3" s="1269"/>
      <c r="N3" s="1269"/>
      <c r="O3" s="1269"/>
      <c r="P3" s="1269"/>
      <c r="Q3" s="1269"/>
      <c r="R3" s="1269"/>
      <c r="S3" s="1269"/>
      <c r="T3" s="1269"/>
      <c r="U3" s="1269"/>
      <c r="V3" s="1269"/>
      <c r="W3" s="1269"/>
      <c r="X3" s="1269"/>
      <c r="Y3" s="1269"/>
      <c r="Z3" s="1269"/>
      <c r="AA3" s="1269"/>
      <c r="AB3" s="1269"/>
      <c r="AC3" s="1269"/>
      <c r="AD3" s="1269"/>
      <c r="AE3" s="1269"/>
      <c r="AF3" s="1269"/>
      <c r="AG3" s="1269"/>
      <c r="AH3" s="1269"/>
      <c r="AI3" s="1269"/>
      <c r="AJ3" s="1269"/>
      <c r="AK3" s="1269"/>
    </row>
    <row r="4" spans="2:39" s="838" customFormat="1" ht="82.5" customHeight="1" x14ac:dyDescent="0.25">
      <c r="B4" s="232" t="s">
        <v>0</v>
      </c>
      <c r="C4" s="233" t="s">
        <v>380</v>
      </c>
      <c r="D4" s="743" t="s">
        <v>27</v>
      </c>
      <c r="E4" s="743" t="s">
        <v>28</v>
      </c>
      <c r="F4" s="743" t="s">
        <v>29</v>
      </c>
      <c r="G4" s="743" t="s">
        <v>30</v>
      </c>
      <c r="H4" s="743" t="s">
        <v>31</v>
      </c>
      <c r="I4" s="743" t="s">
        <v>32</v>
      </c>
      <c r="J4" s="743" t="s">
        <v>33</v>
      </c>
      <c r="K4" s="743" t="s">
        <v>34</v>
      </c>
      <c r="L4" s="743" t="s">
        <v>35</v>
      </c>
      <c r="M4" s="743" t="s">
        <v>36</v>
      </c>
      <c r="N4" s="770" t="s">
        <v>37</v>
      </c>
      <c r="O4" s="743" t="s">
        <v>38</v>
      </c>
      <c r="P4" s="743" t="s">
        <v>39</v>
      </c>
      <c r="Q4" s="743" t="s">
        <v>40</v>
      </c>
      <c r="R4" s="743" t="s">
        <v>41</v>
      </c>
      <c r="S4" s="743" t="s">
        <v>301</v>
      </c>
      <c r="T4" s="743" t="s">
        <v>42</v>
      </c>
      <c r="U4" s="743" t="s">
        <v>43</v>
      </c>
      <c r="V4" s="743" t="s">
        <v>44</v>
      </c>
      <c r="W4" s="743" t="s">
        <v>45</v>
      </c>
      <c r="X4" s="743" t="s">
        <v>46</v>
      </c>
      <c r="Y4" s="743" t="s">
        <v>47</v>
      </c>
      <c r="Z4" s="743" t="s">
        <v>48</v>
      </c>
      <c r="AA4" s="743" t="s">
        <v>49</v>
      </c>
      <c r="AB4" s="743" t="s">
        <v>50</v>
      </c>
      <c r="AC4" s="743" t="s">
        <v>51</v>
      </c>
      <c r="AD4" s="743" t="s">
        <v>52</v>
      </c>
      <c r="AE4" s="743" t="s">
        <v>53</v>
      </c>
      <c r="AF4" s="743" t="s">
        <v>54</v>
      </c>
      <c r="AG4" s="743" t="s">
        <v>55</v>
      </c>
      <c r="AH4" s="743" t="s">
        <v>56</v>
      </c>
      <c r="AI4" s="743" t="s">
        <v>57</v>
      </c>
      <c r="AJ4" s="743" t="s">
        <v>58</v>
      </c>
      <c r="AK4" s="743" t="s">
        <v>59</v>
      </c>
      <c r="AL4" s="770" t="s">
        <v>61</v>
      </c>
      <c r="AM4" s="837" t="s">
        <v>303</v>
      </c>
    </row>
    <row r="5" spans="2:39" ht="38.25" x14ac:dyDescent="0.25">
      <c r="B5" s="234">
        <v>1</v>
      </c>
      <c r="C5" s="235" t="s">
        <v>381</v>
      </c>
      <c r="D5" s="236" t="s">
        <v>317</v>
      </c>
      <c r="E5" s="494" t="s">
        <v>317</v>
      </c>
      <c r="F5" s="494" t="s">
        <v>317</v>
      </c>
      <c r="G5" s="839" t="s">
        <v>317</v>
      </c>
      <c r="H5" s="839" t="s">
        <v>317</v>
      </c>
      <c r="I5" s="839" t="s">
        <v>317</v>
      </c>
      <c r="J5" s="755" t="s">
        <v>317</v>
      </c>
      <c r="K5" s="839" t="s">
        <v>317</v>
      </c>
      <c r="L5" s="839" t="s">
        <v>317</v>
      </c>
      <c r="M5" s="840" t="s">
        <v>317</v>
      </c>
      <c r="N5" s="62" t="s">
        <v>317</v>
      </c>
      <c r="O5" s="754" t="s">
        <v>187</v>
      </c>
      <c r="P5" s="841" t="s">
        <v>11</v>
      </c>
      <c r="Q5" s="839" t="s">
        <v>317</v>
      </c>
      <c r="R5" s="839" t="s">
        <v>317</v>
      </c>
      <c r="S5" s="839" t="s">
        <v>187</v>
      </c>
      <c r="T5" s="842" t="s">
        <v>382</v>
      </c>
      <c r="U5" s="839" t="s">
        <v>317</v>
      </c>
      <c r="V5" s="839" t="s">
        <v>317</v>
      </c>
      <c r="W5" s="494" t="s">
        <v>317</v>
      </c>
      <c r="X5" s="839" t="s">
        <v>187</v>
      </c>
      <c r="Y5" s="839" t="s">
        <v>317</v>
      </c>
      <c r="Z5" s="839" t="s">
        <v>317</v>
      </c>
      <c r="AA5" s="843" t="s">
        <v>317</v>
      </c>
      <c r="AB5" s="844" t="s">
        <v>317</v>
      </c>
      <c r="AC5" s="494" t="s">
        <v>317</v>
      </c>
      <c r="AD5" s="494" t="s">
        <v>317</v>
      </c>
      <c r="AE5" s="494" t="s">
        <v>187</v>
      </c>
      <c r="AF5" s="845" t="s">
        <v>383</v>
      </c>
      <c r="AG5" s="839" t="s">
        <v>187</v>
      </c>
      <c r="AH5" s="839" t="s">
        <v>187</v>
      </c>
      <c r="AI5" s="238" t="s">
        <v>317</v>
      </c>
      <c r="AJ5" s="839" t="s">
        <v>187</v>
      </c>
      <c r="AK5" s="845" t="s">
        <v>383</v>
      </c>
      <c r="AL5" s="238" t="s">
        <v>187</v>
      </c>
      <c r="AM5" s="62"/>
    </row>
    <row r="6" spans="2:39" ht="68.25" x14ac:dyDescent="0.25">
      <c r="B6" s="234">
        <v>2</v>
      </c>
      <c r="C6" s="235" t="s">
        <v>384</v>
      </c>
      <c r="D6" s="236" t="s">
        <v>317</v>
      </c>
      <c r="E6" s="503" t="s">
        <v>317</v>
      </c>
      <c r="F6" s="503" t="s">
        <v>317</v>
      </c>
      <c r="G6" s="839" t="s">
        <v>317</v>
      </c>
      <c r="H6" s="839" t="s">
        <v>317</v>
      </c>
      <c r="I6" s="839" t="s">
        <v>317</v>
      </c>
      <c r="J6" s="759" t="s">
        <v>317</v>
      </c>
      <c r="K6" s="52" t="s">
        <v>317</v>
      </c>
      <c r="L6" s="839" t="s">
        <v>317</v>
      </c>
      <c r="M6" s="840" t="s">
        <v>317</v>
      </c>
      <c r="N6" s="62" t="s">
        <v>317</v>
      </c>
      <c r="O6" s="758" t="s">
        <v>317</v>
      </c>
      <c r="P6" s="238" t="s">
        <v>385</v>
      </c>
      <c r="Q6" s="839" t="s">
        <v>317</v>
      </c>
      <c r="R6" s="839" t="s">
        <v>317</v>
      </c>
      <c r="S6" s="839" t="s">
        <v>317</v>
      </c>
      <c r="T6" s="846" t="s">
        <v>317</v>
      </c>
      <c r="U6" s="839" t="s">
        <v>317</v>
      </c>
      <c r="V6" s="839" t="s">
        <v>317</v>
      </c>
      <c r="W6" s="503" t="s">
        <v>187</v>
      </c>
      <c r="X6" s="839" t="s">
        <v>317</v>
      </c>
      <c r="Y6" s="839" t="s">
        <v>317</v>
      </c>
      <c r="Z6" s="839" t="s">
        <v>187</v>
      </c>
      <c r="AA6" s="847" t="s">
        <v>317</v>
      </c>
      <c r="AB6" s="848" t="s">
        <v>317</v>
      </c>
      <c r="AC6" s="494" t="s">
        <v>317</v>
      </c>
      <c r="AD6" s="503" t="s">
        <v>317</v>
      </c>
      <c r="AE6" s="503" t="s">
        <v>317</v>
      </c>
      <c r="AF6" s="845" t="s">
        <v>383</v>
      </c>
      <c r="AG6" s="839" t="s">
        <v>187</v>
      </c>
      <c r="AH6" s="839" t="s">
        <v>317</v>
      </c>
      <c r="AI6" s="242" t="s">
        <v>317</v>
      </c>
      <c r="AJ6" s="839" t="s">
        <v>187</v>
      </c>
      <c r="AK6" s="849" t="s">
        <v>383</v>
      </c>
      <c r="AL6" s="242" t="s">
        <v>317</v>
      </c>
      <c r="AM6" s="62"/>
    </row>
    <row r="7" spans="2:39" ht="79.5" x14ac:dyDescent="0.25">
      <c r="B7" s="234">
        <v>3</v>
      </c>
      <c r="C7" s="235" t="s">
        <v>386</v>
      </c>
      <c r="D7" s="236" t="s">
        <v>317</v>
      </c>
      <c r="E7" s="503" t="s">
        <v>317</v>
      </c>
      <c r="F7" s="503" t="s">
        <v>317</v>
      </c>
      <c r="G7" s="839" t="s">
        <v>317</v>
      </c>
      <c r="H7" s="839" t="s">
        <v>317</v>
      </c>
      <c r="I7" s="839" t="s">
        <v>317</v>
      </c>
      <c r="J7" s="759" t="s">
        <v>317</v>
      </c>
      <c r="K7" s="839" t="s">
        <v>317</v>
      </c>
      <c r="L7" s="839" t="s">
        <v>317</v>
      </c>
      <c r="M7" s="840" t="s">
        <v>317</v>
      </c>
      <c r="N7" s="62" t="s">
        <v>317</v>
      </c>
      <c r="O7" s="758" t="s">
        <v>317</v>
      </c>
      <c r="P7" s="242" t="s">
        <v>385</v>
      </c>
      <c r="Q7" s="839" t="s">
        <v>317</v>
      </c>
      <c r="R7" s="850" t="s">
        <v>387</v>
      </c>
      <c r="S7" s="839" t="s">
        <v>317</v>
      </c>
      <c r="T7" s="846" t="s">
        <v>317</v>
      </c>
      <c r="U7" s="839" t="s">
        <v>317</v>
      </c>
      <c r="V7" s="839" t="s">
        <v>317</v>
      </c>
      <c r="W7" s="503" t="s">
        <v>317</v>
      </c>
      <c r="X7" s="839" t="s">
        <v>317</v>
      </c>
      <c r="Y7" s="839" t="s">
        <v>317</v>
      </c>
      <c r="Z7" s="839" t="s">
        <v>317</v>
      </c>
      <c r="AA7" s="847" t="s">
        <v>317</v>
      </c>
      <c r="AB7" s="848" t="s">
        <v>317</v>
      </c>
      <c r="AC7" s="494" t="s">
        <v>317</v>
      </c>
      <c r="AD7" s="503" t="s">
        <v>317</v>
      </c>
      <c r="AE7" s="503" t="s">
        <v>317</v>
      </c>
      <c r="AF7" s="845" t="s">
        <v>383</v>
      </c>
      <c r="AG7" s="839" t="s">
        <v>187</v>
      </c>
      <c r="AH7" s="839" t="s">
        <v>317</v>
      </c>
      <c r="AI7" s="242" t="s">
        <v>388</v>
      </c>
      <c r="AJ7" s="839" t="s">
        <v>187</v>
      </c>
      <c r="AK7" s="849" t="s">
        <v>383</v>
      </c>
      <c r="AL7" s="242" t="s">
        <v>317</v>
      </c>
      <c r="AM7" s="62"/>
    </row>
    <row r="8" spans="2:39" ht="79.5" x14ac:dyDescent="0.25">
      <c r="B8" s="234">
        <v>5</v>
      </c>
      <c r="C8" s="235" t="s">
        <v>389</v>
      </c>
      <c r="D8" s="236" t="s">
        <v>317</v>
      </c>
      <c r="E8" s="503" t="s">
        <v>317</v>
      </c>
      <c r="F8" s="503" t="s">
        <v>317</v>
      </c>
      <c r="G8" s="839" t="s">
        <v>317</v>
      </c>
      <c r="H8" s="839" t="s">
        <v>317</v>
      </c>
      <c r="I8" s="839" t="s">
        <v>317</v>
      </c>
      <c r="J8" s="759" t="s">
        <v>317</v>
      </c>
      <c r="K8" s="839" t="s">
        <v>317</v>
      </c>
      <c r="L8" s="839" t="s">
        <v>317</v>
      </c>
      <c r="M8" s="840" t="s">
        <v>317</v>
      </c>
      <c r="N8" s="62" t="s">
        <v>317</v>
      </c>
      <c r="O8" s="758" t="s">
        <v>317</v>
      </c>
      <c r="P8" s="841" t="s">
        <v>11</v>
      </c>
      <c r="Q8" s="839" t="s">
        <v>317</v>
      </c>
      <c r="R8" s="851" t="s">
        <v>387</v>
      </c>
      <c r="S8" s="839" t="s">
        <v>317</v>
      </c>
      <c r="T8" s="846" t="s">
        <v>317</v>
      </c>
      <c r="U8" s="839" t="s">
        <v>317</v>
      </c>
      <c r="V8" s="839" t="s">
        <v>317</v>
      </c>
      <c r="W8" s="503" t="s">
        <v>317</v>
      </c>
      <c r="X8" s="839" t="s">
        <v>317</v>
      </c>
      <c r="Y8" s="839" t="s">
        <v>317</v>
      </c>
      <c r="Z8" s="839" t="s">
        <v>317</v>
      </c>
      <c r="AA8" s="847" t="s">
        <v>317</v>
      </c>
      <c r="AB8" s="848" t="s">
        <v>317</v>
      </c>
      <c r="AC8" s="494" t="s">
        <v>317</v>
      </c>
      <c r="AD8" s="849" t="s">
        <v>383</v>
      </c>
      <c r="AE8" s="503" t="s">
        <v>317</v>
      </c>
      <c r="AF8" s="845" t="s">
        <v>383</v>
      </c>
      <c r="AG8" s="839" t="s">
        <v>187</v>
      </c>
      <c r="AH8" s="839" t="s">
        <v>317</v>
      </c>
      <c r="AI8" s="242" t="s">
        <v>317</v>
      </c>
      <c r="AJ8" s="839"/>
      <c r="AK8" s="849" t="s">
        <v>383</v>
      </c>
      <c r="AL8" s="242" t="s">
        <v>390</v>
      </c>
      <c r="AM8" s="62"/>
    </row>
    <row r="9" spans="2:39" ht="79.5" x14ac:dyDescent="0.25">
      <c r="B9" s="234">
        <v>6</v>
      </c>
      <c r="C9" s="235" t="s">
        <v>391</v>
      </c>
      <c r="D9" s="236" t="s">
        <v>317</v>
      </c>
      <c r="E9" s="503" t="s">
        <v>317</v>
      </c>
      <c r="F9" s="503" t="s">
        <v>317</v>
      </c>
      <c r="G9" s="839" t="s">
        <v>317</v>
      </c>
      <c r="H9" s="839" t="s">
        <v>317</v>
      </c>
      <c r="I9" s="839" t="s">
        <v>317</v>
      </c>
      <c r="J9" s="759" t="s">
        <v>317</v>
      </c>
      <c r="K9" s="839" t="s">
        <v>317</v>
      </c>
      <c r="L9" s="839" t="s">
        <v>317</v>
      </c>
      <c r="M9" s="840" t="s">
        <v>317</v>
      </c>
      <c r="N9" s="62" t="s">
        <v>317</v>
      </c>
      <c r="O9" s="758" t="s">
        <v>317</v>
      </c>
      <c r="P9" s="238" t="s">
        <v>385</v>
      </c>
      <c r="Q9" s="839" t="s">
        <v>317</v>
      </c>
      <c r="R9" s="850" t="s">
        <v>387</v>
      </c>
      <c r="S9" s="839" t="s">
        <v>317</v>
      </c>
      <c r="T9" s="846" t="s">
        <v>317</v>
      </c>
      <c r="U9" s="839" t="s">
        <v>317</v>
      </c>
      <c r="V9" s="839" t="s">
        <v>317</v>
      </c>
      <c r="W9" s="503" t="s">
        <v>317</v>
      </c>
      <c r="X9" s="839" t="s">
        <v>317</v>
      </c>
      <c r="Y9" s="839" t="s">
        <v>317</v>
      </c>
      <c r="Z9" s="839" t="s">
        <v>317</v>
      </c>
      <c r="AA9" s="847" t="s">
        <v>317</v>
      </c>
      <c r="AB9" s="848" t="s">
        <v>317</v>
      </c>
      <c r="AC9" s="494" t="s">
        <v>317</v>
      </c>
      <c r="AD9" s="849" t="s">
        <v>383</v>
      </c>
      <c r="AE9" s="503" t="s">
        <v>317</v>
      </c>
      <c r="AF9" s="845" t="s">
        <v>383</v>
      </c>
      <c r="AG9" s="839" t="s">
        <v>187</v>
      </c>
      <c r="AH9" s="839" t="s">
        <v>187</v>
      </c>
      <c r="AI9" s="242" t="s">
        <v>317</v>
      </c>
      <c r="AJ9" s="839"/>
      <c r="AK9" s="849" t="s">
        <v>383</v>
      </c>
      <c r="AL9" s="242" t="s">
        <v>317</v>
      </c>
      <c r="AM9" s="62"/>
    </row>
    <row r="10" spans="2:39" ht="23.25" x14ac:dyDescent="0.25">
      <c r="B10" s="234">
        <v>7</v>
      </c>
      <c r="C10" s="235" t="s">
        <v>392</v>
      </c>
      <c r="D10" s="236" t="s">
        <v>317</v>
      </c>
      <c r="E10" s="503" t="s">
        <v>11</v>
      </c>
      <c r="F10" s="503" t="s">
        <v>11</v>
      </c>
      <c r="G10" s="839" t="s">
        <v>317</v>
      </c>
      <c r="H10" s="839" t="s">
        <v>317</v>
      </c>
      <c r="I10" s="839" t="s">
        <v>187</v>
      </c>
      <c r="J10" s="759" t="s">
        <v>317</v>
      </c>
      <c r="K10" s="839" t="s">
        <v>317</v>
      </c>
      <c r="L10" s="839" t="s">
        <v>317</v>
      </c>
      <c r="M10" s="840" t="s">
        <v>317</v>
      </c>
      <c r="N10" s="62" t="s">
        <v>317</v>
      </c>
      <c r="O10" s="758" t="s">
        <v>187</v>
      </c>
      <c r="P10" s="74" t="s">
        <v>11</v>
      </c>
      <c r="Q10" s="839" t="s">
        <v>187</v>
      </c>
      <c r="R10" s="839" t="s">
        <v>187</v>
      </c>
      <c r="S10" s="839" t="s">
        <v>187</v>
      </c>
      <c r="T10" s="245" t="s">
        <v>393</v>
      </c>
      <c r="U10" s="839" t="s">
        <v>317</v>
      </c>
      <c r="V10" s="839" t="s">
        <v>317</v>
      </c>
      <c r="W10" s="503" t="s">
        <v>317</v>
      </c>
      <c r="X10" s="839" t="s">
        <v>187</v>
      </c>
      <c r="Y10" s="839" t="s">
        <v>317</v>
      </c>
      <c r="Z10" s="839" t="s">
        <v>317</v>
      </c>
      <c r="AA10" s="847" t="s">
        <v>317</v>
      </c>
      <c r="AB10" s="848" t="s">
        <v>187</v>
      </c>
      <c r="AC10" s="852" t="s">
        <v>187</v>
      </c>
      <c r="AD10" s="503" t="s">
        <v>187</v>
      </c>
      <c r="AE10" s="503" t="s">
        <v>317</v>
      </c>
      <c r="AF10" s="845" t="s">
        <v>187</v>
      </c>
      <c r="AG10" s="839" t="s">
        <v>187</v>
      </c>
      <c r="AH10" s="839" t="s">
        <v>187</v>
      </c>
      <c r="AI10" s="242" t="s">
        <v>187</v>
      </c>
      <c r="AJ10" s="839"/>
      <c r="AK10" s="849" t="s">
        <v>383</v>
      </c>
      <c r="AL10" s="242" t="s">
        <v>187</v>
      </c>
      <c r="AM10" s="62"/>
    </row>
    <row r="11" spans="2:39" ht="39" x14ac:dyDescent="0.25">
      <c r="B11" s="234">
        <v>8</v>
      </c>
      <c r="C11" s="235" t="s">
        <v>394</v>
      </c>
      <c r="D11" s="236" t="s">
        <v>317</v>
      </c>
      <c r="E11" s="503" t="s">
        <v>317</v>
      </c>
      <c r="F11" s="503" t="s">
        <v>317</v>
      </c>
      <c r="G11" s="853" t="s">
        <v>395</v>
      </c>
      <c r="H11" s="839" t="s">
        <v>317</v>
      </c>
      <c r="I11" s="839" t="s">
        <v>317</v>
      </c>
      <c r="J11" s="759" t="s">
        <v>317</v>
      </c>
      <c r="K11" s="839" t="s">
        <v>317</v>
      </c>
      <c r="L11" s="839" t="s">
        <v>317</v>
      </c>
      <c r="M11" s="840" t="s">
        <v>317</v>
      </c>
      <c r="N11" s="62" t="s">
        <v>317</v>
      </c>
      <c r="O11" s="758" t="s">
        <v>187</v>
      </c>
      <c r="P11" s="846" t="s">
        <v>11</v>
      </c>
      <c r="Q11" s="839" t="s">
        <v>187</v>
      </c>
      <c r="R11" s="839" t="s">
        <v>187</v>
      </c>
      <c r="S11" s="839" t="s">
        <v>317</v>
      </c>
      <c r="T11" s="245" t="s">
        <v>393</v>
      </c>
      <c r="U11" s="839" t="s">
        <v>317</v>
      </c>
      <c r="V11" s="839" t="s">
        <v>317</v>
      </c>
      <c r="W11" s="503" t="s">
        <v>317</v>
      </c>
      <c r="X11" s="839" t="s">
        <v>317</v>
      </c>
      <c r="Y11" s="839" t="s">
        <v>317</v>
      </c>
      <c r="Z11" s="839" t="s">
        <v>317</v>
      </c>
      <c r="AA11" s="482" t="s">
        <v>396</v>
      </c>
      <c r="AB11" s="848" t="s">
        <v>187</v>
      </c>
      <c r="AC11" s="852" t="s">
        <v>187</v>
      </c>
      <c r="AD11" s="503" t="s">
        <v>187</v>
      </c>
      <c r="AE11" s="503" t="s">
        <v>397</v>
      </c>
      <c r="AF11" s="845" t="s">
        <v>383</v>
      </c>
      <c r="AG11" s="839" t="s">
        <v>187</v>
      </c>
      <c r="AH11" s="839" t="s">
        <v>187</v>
      </c>
      <c r="AI11" s="242" t="s">
        <v>187</v>
      </c>
      <c r="AJ11" s="839"/>
      <c r="AK11" s="849" t="s">
        <v>383</v>
      </c>
      <c r="AL11" s="242" t="s">
        <v>187</v>
      </c>
      <c r="AM11" s="62"/>
    </row>
    <row r="12" spans="2:39" ht="79.5" x14ac:dyDescent="0.25">
      <c r="B12" s="234">
        <v>9</v>
      </c>
      <c r="C12" s="235" t="s">
        <v>398</v>
      </c>
      <c r="D12" s="236" t="s">
        <v>317</v>
      </c>
      <c r="E12" s="503" t="s">
        <v>317</v>
      </c>
      <c r="F12" s="503" t="s">
        <v>317</v>
      </c>
      <c r="G12" s="839" t="s">
        <v>317</v>
      </c>
      <c r="H12" s="839" t="s">
        <v>317</v>
      </c>
      <c r="I12" s="839" t="s">
        <v>317</v>
      </c>
      <c r="J12" s="759" t="s">
        <v>317</v>
      </c>
      <c r="K12" s="839" t="s">
        <v>317</v>
      </c>
      <c r="L12" s="839" t="s">
        <v>317</v>
      </c>
      <c r="M12" s="840" t="s">
        <v>317</v>
      </c>
      <c r="N12" s="62" t="s">
        <v>317</v>
      </c>
      <c r="O12" s="758" t="s">
        <v>317</v>
      </c>
      <c r="P12" s="238" t="s">
        <v>385</v>
      </c>
      <c r="Q12" s="839" t="s">
        <v>317</v>
      </c>
      <c r="R12" s="850" t="s">
        <v>387</v>
      </c>
      <c r="S12" s="839" t="s">
        <v>317</v>
      </c>
      <c r="T12" s="245" t="s">
        <v>393</v>
      </c>
      <c r="U12" s="839" t="s">
        <v>317</v>
      </c>
      <c r="V12" s="839" t="s">
        <v>317</v>
      </c>
      <c r="W12" s="486" t="s">
        <v>399</v>
      </c>
      <c r="X12" s="839" t="s">
        <v>317</v>
      </c>
      <c r="Y12" s="839" t="s">
        <v>317</v>
      </c>
      <c r="Z12" s="839" t="s">
        <v>317</v>
      </c>
      <c r="AA12" s="847" t="s">
        <v>317</v>
      </c>
      <c r="AB12" s="848" t="s">
        <v>317</v>
      </c>
      <c r="AC12" s="503" t="s">
        <v>317</v>
      </c>
      <c r="AD12" s="503" t="s">
        <v>317</v>
      </c>
      <c r="AE12" s="503" t="s">
        <v>317</v>
      </c>
      <c r="AF12" s="845" t="s">
        <v>383</v>
      </c>
      <c r="AG12" s="839" t="s">
        <v>187</v>
      </c>
      <c r="AH12" s="839" t="s">
        <v>317</v>
      </c>
      <c r="AI12" s="242" t="s">
        <v>388</v>
      </c>
      <c r="AJ12" s="839"/>
      <c r="AK12" s="849" t="s">
        <v>383</v>
      </c>
      <c r="AL12" s="242" t="s">
        <v>400</v>
      </c>
      <c r="AM12" s="62"/>
    </row>
    <row r="13" spans="2:39" ht="126.75" customHeight="1" x14ac:dyDescent="0.25">
      <c r="B13" s="234">
        <v>10</v>
      </c>
      <c r="C13" s="235" t="s">
        <v>401</v>
      </c>
      <c r="D13" s="236" t="s">
        <v>317</v>
      </c>
      <c r="E13" s="503" t="s">
        <v>317</v>
      </c>
      <c r="F13" s="503" t="s">
        <v>317</v>
      </c>
      <c r="G13" s="839" t="s">
        <v>317</v>
      </c>
      <c r="H13" s="839" t="s">
        <v>317</v>
      </c>
      <c r="I13" s="839" t="s">
        <v>317</v>
      </c>
      <c r="J13" s="759" t="s">
        <v>317</v>
      </c>
      <c r="K13" s="839" t="s">
        <v>317</v>
      </c>
      <c r="L13" s="839" t="s">
        <v>317</v>
      </c>
      <c r="M13" s="840" t="s">
        <v>317</v>
      </c>
      <c r="N13" s="62" t="s">
        <v>317</v>
      </c>
      <c r="O13" s="758" t="s">
        <v>317</v>
      </c>
      <c r="P13" s="242" t="s">
        <v>385</v>
      </c>
      <c r="Q13" s="839" t="s">
        <v>317</v>
      </c>
      <c r="R13" s="850" t="s">
        <v>387</v>
      </c>
      <c r="S13" s="839" t="s">
        <v>317</v>
      </c>
      <c r="T13" s="245" t="s">
        <v>402</v>
      </c>
      <c r="U13" s="839" t="s">
        <v>317</v>
      </c>
      <c r="V13" s="839" t="s">
        <v>317</v>
      </c>
      <c r="W13" s="486" t="s">
        <v>399</v>
      </c>
      <c r="X13" s="839" t="s">
        <v>317</v>
      </c>
      <c r="Y13" s="839" t="s">
        <v>317</v>
      </c>
      <c r="Z13" s="839" t="s">
        <v>317</v>
      </c>
      <c r="AA13" s="847" t="s">
        <v>317</v>
      </c>
      <c r="AB13" s="848" t="s">
        <v>317</v>
      </c>
      <c r="AC13" s="503" t="s">
        <v>317</v>
      </c>
      <c r="AD13" s="503" t="s">
        <v>317</v>
      </c>
      <c r="AE13" s="503" t="s">
        <v>317</v>
      </c>
      <c r="AF13" s="845" t="s">
        <v>317</v>
      </c>
      <c r="AG13" s="839" t="s">
        <v>187</v>
      </c>
      <c r="AH13" s="839" t="s">
        <v>317</v>
      </c>
      <c r="AI13" s="242" t="s">
        <v>388</v>
      </c>
      <c r="AJ13" s="839"/>
      <c r="AK13" s="849" t="s">
        <v>317</v>
      </c>
      <c r="AL13" s="242" t="s">
        <v>400</v>
      </c>
      <c r="AM13" s="62"/>
    </row>
    <row r="14" spans="2:39" ht="79.5" x14ac:dyDescent="0.25">
      <c r="B14" s="234">
        <v>11</v>
      </c>
      <c r="C14" s="235" t="s">
        <v>403</v>
      </c>
      <c r="D14" s="236" t="s">
        <v>317</v>
      </c>
      <c r="E14" s="503" t="s">
        <v>11</v>
      </c>
      <c r="F14" s="503" t="s">
        <v>11</v>
      </c>
      <c r="G14" s="839" t="s">
        <v>317</v>
      </c>
      <c r="H14" s="839" t="s">
        <v>187</v>
      </c>
      <c r="I14" s="839" t="s">
        <v>187</v>
      </c>
      <c r="J14" s="759" t="s">
        <v>317</v>
      </c>
      <c r="K14" s="839" t="s">
        <v>317</v>
      </c>
      <c r="L14" s="839" t="s">
        <v>317</v>
      </c>
      <c r="M14" s="840" t="s">
        <v>187</v>
      </c>
      <c r="N14" s="62" t="s">
        <v>317</v>
      </c>
      <c r="O14" s="758" t="s">
        <v>317</v>
      </c>
      <c r="P14" s="242" t="s">
        <v>385</v>
      </c>
      <c r="Q14" s="839" t="s">
        <v>317</v>
      </c>
      <c r="R14" s="850" t="s">
        <v>387</v>
      </c>
      <c r="S14" s="839" t="s">
        <v>187</v>
      </c>
      <c r="T14" s="74" t="s">
        <v>317</v>
      </c>
      <c r="U14" s="839" t="s">
        <v>317</v>
      </c>
      <c r="V14" s="503" t="s">
        <v>404</v>
      </c>
      <c r="W14" s="486" t="s">
        <v>399</v>
      </c>
      <c r="X14" s="839" t="s">
        <v>317</v>
      </c>
      <c r="Y14" s="839" t="s">
        <v>317</v>
      </c>
      <c r="Z14" s="839" t="s">
        <v>317</v>
      </c>
      <c r="AA14" s="847" t="s">
        <v>317</v>
      </c>
      <c r="AB14" s="848" t="s">
        <v>317</v>
      </c>
      <c r="AC14" s="503" t="s">
        <v>317</v>
      </c>
      <c r="AD14" s="503" t="s">
        <v>317</v>
      </c>
      <c r="AE14" s="503" t="s">
        <v>317</v>
      </c>
      <c r="AF14" s="845" t="s">
        <v>383</v>
      </c>
      <c r="AG14" s="839" t="s">
        <v>187</v>
      </c>
      <c r="AH14" s="839" t="s">
        <v>317</v>
      </c>
      <c r="AI14" s="242" t="s">
        <v>388</v>
      </c>
      <c r="AJ14" s="839"/>
      <c r="AK14" s="849" t="s">
        <v>383</v>
      </c>
      <c r="AL14" s="242" t="s">
        <v>405</v>
      </c>
      <c r="AM14" s="62"/>
    </row>
    <row r="15" spans="2:39" ht="79.5" x14ac:dyDescent="0.25">
      <c r="B15" s="234">
        <v>12</v>
      </c>
      <c r="C15" s="235" t="s">
        <v>406</v>
      </c>
      <c r="D15" s="236" t="s">
        <v>317</v>
      </c>
      <c r="E15" s="503" t="s">
        <v>317</v>
      </c>
      <c r="F15" s="503" t="s">
        <v>317</v>
      </c>
      <c r="G15" s="839" t="s">
        <v>317</v>
      </c>
      <c r="H15" s="839" t="s">
        <v>317</v>
      </c>
      <c r="I15" s="839" t="s">
        <v>187</v>
      </c>
      <c r="J15" s="759" t="s">
        <v>317</v>
      </c>
      <c r="K15" s="839" t="s">
        <v>317</v>
      </c>
      <c r="L15" s="839" t="s">
        <v>317</v>
      </c>
      <c r="M15" s="840" t="s">
        <v>317</v>
      </c>
      <c r="N15" s="62" t="s">
        <v>317</v>
      </c>
      <c r="O15" s="758" t="s">
        <v>317</v>
      </c>
      <c r="P15" s="242" t="s">
        <v>385</v>
      </c>
      <c r="Q15" s="839" t="s">
        <v>317</v>
      </c>
      <c r="R15" s="850" t="s">
        <v>387</v>
      </c>
      <c r="S15" s="839" t="s">
        <v>317</v>
      </c>
      <c r="T15" s="242" t="s">
        <v>382</v>
      </c>
      <c r="U15" s="839" t="s">
        <v>317</v>
      </c>
      <c r="V15" s="503" t="s">
        <v>404</v>
      </c>
      <c r="W15" s="486" t="s">
        <v>399</v>
      </c>
      <c r="X15" s="839" t="s">
        <v>317</v>
      </c>
      <c r="Y15" s="839" t="s">
        <v>317</v>
      </c>
      <c r="Z15" s="839" t="s">
        <v>317</v>
      </c>
      <c r="AA15" s="847" t="s">
        <v>317</v>
      </c>
      <c r="AB15" s="848" t="s">
        <v>317</v>
      </c>
      <c r="AC15" s="503" t="s">
        <v>317</v>
      </c>
      <c r="AD15" s="503" t="s">
        <v>317</v>
      </c>
      <c r="AE15" s="503" t="s">
        <v>317</v>
      </c>
      <c r="AF15" s="845" t="s">
        <v>317</v>
      </c>
      <c r="AG15" s="839" t="s">
        <v>187</v>
      </c>
      <c r="AH15" s="839" t="s">
        <v>317</v>
      </c>
      <c r="AI15" s="242" t="s">
        <v>388</v>
      </c>
      <c r="AJ15" s="839"/>
      <c r="AK15" s="849" t="s">
        <v>317</v>
      </c>
      <c r="AL15" s="242" t="s">
        <v>407</v>
      </c>
      <c r="AM15" s="62"/>
    </row>
    <row r="16" spans="2:39" ht="79.5" x14ac:dyDescent="0.25">
      <c r="B16" s="234">
        <v>13</v>
      </c>
      <c r="C16" s="235" t="s">
        <v>408</v>
      </c>
      <c r="D16" s="236" t="s">
        <v>187</v>
      </c>
      <c r="E16" s="503" t="s">
        <v>317</v>
      </c>
      <c r="F16" s="503" t="s">
        <v>317</v>
      </c>
      <c r="G16" s="839" t="s">
        <v>317</v>
      </c>
      <c r="H16" s="839" t="s">
        <v>317</v>
      </c>
      <c r="I16" s="839" t="s">
        <v>187</v>
      </c>
      <c r="J16" s="503" t="s">
        <v>11</v>
      </c>
      <c r="K16" s="853" t="s">
        <v>409</v>
      </c>
      <c r="L16" s="839" t="s">
        <v>317</v>
      </c>
      <c r="M16" s="840" t="s">
        <v>187</v>
      </c>
      <c r="N16" s="62" t="s">
        <v>317</v>
      </c>
      <c r="O16" s="758" t="s">
        <v>187</v>
      </c>
      <c r="P16" s="841" t="s">
        <v>11</v>
      </c>
      <c r="Q16" s="839" t="s">
        <v>317</v>
      </c>
      <c r="R16" s="850" t="s">
        <v>387</v>
      </c>
      <c r="S16" s="839" t="s">
        <v>187</v>
      </c>
      <c r="T16" s="846" t="s">
        <v>317</v>
      </c>
      <c r="U16" s="839" t="s">
        <v>317</v>
      </c>
      <c r="V16" s="853" t="s">
        <v>404</v>
      </c>
      <c r="W16" s="503" t="s">
        <v>317</v>
      </c>
      <c r="X16" s="839" t="s">
        <v>187</v>
      </c>
      <c r="Y16" s="839" t="s">
        <v>317</v>
      </c>
      <c r="Z16" s="839" t="s">
        <v>410</v>
      </c>
      <c r="AA16" s="847" t="s">
        <v>317</v>
      </c>
      <c r="AB16" s="848" t="s">
        <v>187</v>
      </c>
      <c r="AC16" s="503" t="s">
        <v>317</v>
      </c>
      <c r="AD16" s="849" t="s">
        <v>409</v>
      </c>
      <c r="AE16" s="503" t="s">
        <v>411</v>
      </c>
      <c r="AF16" s="849" t="s">
        <v>409</v>
      </c>
      <c r="AG16" s="839" t="s">
        <v>187</v>
      </c>
      <c r="AH16" s="839" t="s">
        <v>187</v>
      </c>
      <c r="AI16" s="242" t="s">
        <v>388</v>
      </c>
      <c r="AJ16" s="839"/>
      <c r="AK16" s="849" t="s">
        <v>409</v>
      </c>
      <c r="AL16" s="242" t="s">
        <v>187</v>
      </c>
      <c r="AM16" s="62"/>
    </row>
    <row r="17" spans="2:39" ht="79.5" x14ac:dyDescent="0.25">
      <c r="B17" s="234">
        <v>14</v>
      </c>
      <c r="C17" s="235" t="s">
        <v>412</v>
      </c>
      <c r="D17" s="236" t="s">
        <v>317</v>
      </c>
      <c r="E17" s="503" t="s">
        <v>317</v>
      </c>
      <c r="F17" s="503" t="s">
        <v>317</v>
      </c>
      <c r="G17" s="839" t="s">
        <v>317</v>
      </c>
      <c r="H17" s="839" t="s">
        <v>317</v>
      </c>
      <c r="I17" s="839" t="s">
        <v>317</v>
      </c>
      <c r="J17" s="759" t="s">
        <v>317</v>
      </c>
      <c r="K17" s="839" t="s">
        <v>317</v>
      </c>
      <c r="L17" s="839" t="s">
        <v>317</v>
      </c>
      <c r="M17" s="52" t="s">
        <v>317</v>
      </c>
      <c r="N17" s="62" t="s">
        <v>317</v>
      </c>
      <c r="O17" s="758" t="s">
        <v>317</v>
      </c>
      <c r="P17" s="854" t="s">
        <v>11</v>
      </c>
      <c r="Q17" s="839" t="s">
        <v>317</v>
      </c>
      <c r="R17" s="850" t="s">
        <v>387</v>
      </c>
      <c r="S17" s="839" t="s">
        <v>317</v>
      </c>
      <c r="T17" s="846" t="s">
        <v>317</v>
      </c>
      <c r="U17" s="839" t="s">
        <v>317</v>
      </c>
      <c r="V17" s="839" t="s">
        <v>317</v>
      </c>
      <c r="W17" s="486" t="s">
        <v>399</v>
      </c>
      <c r="X17" s="839" t="s">
        <v>317</v>
      </c>
      <c r="Y17" s="839" t="s">
        <v>317</v>
      </c>
      <c r="Z17" s="839" t="s">
        <v>317</v>
      </c>
      <c r="AA17" s="847" t="s">
        <v>317</v>
      </c>
      <c r="AB17" s="848" t="s">
        <v>317</v>
      </c>
      <c r="AC17" s="503" t="s">
        <v>317</v>
      </c>
      <c r="AD17" s="503" t="s">
        <v>317</v>
      </c>
      <c r="AE17" s="503" t="s">
        <v>317</v>
      </c>
      <c r="AF17" s="845" t="s">
        <v>317</v>
      </c>
      <c r="AG17" s="839" t="s">
        <v>187</v>
      </c>
      <c r="AH17" s="839" t="s">
        <v>317</v>
      </c>
      <c r="AI17" s="242" t="s">
        <v>388</v>
      </c>
      <c r="AJ17" s="839"/>
      <c r="AK17" s="849" t="s">
        <v>317</v>
      </c>
      <c r="AL17" s="242" t="s">
        <v>413</v>
      </c>
      <c r="AM17" s="62"/>
    </row>
    <row r="18" spans="2:39" ht="79.5" x14ac:dyDescent="0.25">
      <c r="B18" s="234">
        <v>15</v>
      </c>
      <c r="C18" s="235" t="s">
        <v>414</v>
      </c>
      <c r="D18" s="236" t="s">
        <v>317</v>
      </c>
      <c r="E18" s="503" t="s">
        <v>317</v>
      </c>
      <c r="F18" s="503" t="s">
        <v>317</v>
      </c>
      <c r="G18" s="74" t="s">
        <v>415</v>
      </c>
      <c r="H18" s="839" t="s">
        <v>187</v>
      </c>
      <c r="I18" s="839" t="s">
        <v>317</v>
      </c>
      <c r="J18" s="503" t="s">
        <v>11</v>
      </c>
      <c r="K18" s="839" t="s">
        <v>317</v>
      </c>
      <c r="L18" s="839" t="s">
        <v>317</v>
      </c>
      <c r="M18" s="840" t="s">
        <v>187</v>
      </c>
      <c r="N18" s="62" t="s">
        <v>317</v>
      </c>
      <c r="O18" s="758" t="s">
        <v>317</v>
      </c>
      <c r="P18" s="854" t="s">
        <v>11</v>
      </c>
      <c r="Q18" s="839" t="s">
        <v>317</v>
      </c>
      <c r="R18" s="850" t="s">
        <v>387</v>
      </c>
      <c r="S18" s="839" t="s">
        <v>187</v>
      </c>
      <c r="T18" s="846" t="s">
        <v>317</v>
      </c>
      <c r="U18" s="839" t="s">
        <v>317</v>
      </c>
      <c r="V18" s="839" t="s">
        <v>317</v>
      </c>
      <c r="W18" s="486" t="s">
        <v>399</v>
      </c>
      <c r="X18" s="839" t="s">
        <v>187</v>
      </c>
      <c r="Y18" s="839" t="s">
        <v>317</v>
      </c>
      <c r="Z18" s="839" t="s">
        <v>317</v>
      </c>
      <c r="AA18" s="847" t="s">
        <v>317</v>
      </c>
      <c r="AB18" s="848" t="s">
        <v>317</v>
      </c>
      <c r="AC18" s="503" t="s">
        <v>317</v>
      </c>
      <c r="AD18" s="503" t="s">
        <v>317</v>
      </c>
      <c r="AE18" s="503" t="s">
        <v>317</v>
      </c>
      <c r="AF18" s="845" t="s">
        <v>383</v>
      </c>
      <c r="AG18" s="839" t="s">
        <v>187</v>
      </c>
      <c r="AH18" s="839" t="s">
        <v>317</v>
      </c>
      <c r="AI18" s="242" t="s">
        <v>187</v>
      </c>
      <c r="AJ18" s="839"/>
      <c r="AK18" s="849" t="s">
        <v>383</v>
      </c>
      <c r="AL18" s="242" t="s">
        <v>413</v>
      </c>
      <c r="AM18" s="62"/>
    </row>
    <row r="19" spans="2:39" ht="66.75" customHeight="1" x14ac:dyDescent="0.25">
      <c r="B19" s="234">
        <v>16</v>
      </c>
      <c r="C19" s="235" t="s">
        <v>416</v>
      </c>
      <c r="D19" s="246" t="s">
        <v>417</v>
      </c>
      <c r="E19" s="852" t="s">
        <v>418</v>
      </c>
      <c r="F19" s="503" t="s">
        <v>418</v>
      </c>
      <c r="G19" s="242" t="s">
        <v>419</v>
      </c>
      <c r="H19" s="855" t="s">
        <v>11</v>
      </c>
      <c r="I19" s="851" t="s">
        <v>420</v>
      </c>
      <c r="J19" s="852" t="s">
        <v>11</v>
      </c>
      <c r="K19" s="856" t="s">
        <v>1130</v>
      </c>
      <c r="L19" s="850" t="s">
        <v>420</v>
      </c>
      <c r="M19" s="857" t="s">
        <v>421</v>
      </c>
      <c r="N19" s="62" t="s">
        <v>317</v>
      </c>
      <c r="O19" s="858" t="s">
        <v>422</v>
      </c>
      <c r="P19" s="846" t="s">
        <v>11</v>
      </c>
      <c r="Q19" s="839"/>
      <c r="R19" s="839" t="s">
        <v>187</v>
      </c>
      <c r="S19" s="840" t="s">
        <v>423</v>
      </c>
      <c r="T19" s="859" t="s">
        <v>356</v>
      </c>
      <c r="U19" s="860" t="s">
        <v>424</v>
      </c>
      <c r="V19" s="861" t="s">
        <v>419</v>
      </c>
      <c r="W19" s="486" t="s">
        <v>425</v>
      </c>
      <c r="X19" s="862" t="s">
        <v>426</v>
      </c>
      <c r="Y19" s="853" t="s">
        <v>427</v>
      </c>
      <c r="Z19" s="863" t="s">
        <v>426</v>
      </c>
      <c r="AA19" s="247" t="s">
        <v>428</v>
      </c>
      <c r="AB19" s="248" t="s">
        <v>429</v>
      </c>
      <c r="AC19" s="846" t="s">
        <v>11</v>
      </c>
      <c r="AD19" s="242" t="s">
        <v>430</v>
      </c>
      <c r="AE19" s="852" t="s">
        <v>431</v>
      </c>
      <c r="AF19" s="238" t="s">
        <v>432</v>
      </c>
      <c r="AG19" s="52" t="s">
        <v>187</v>
      </c>
      <c r="AH19" s="850" t="s">
        <v>433</v>
      </c>
      <c r="AI19" s="242" t="s">
        <v>187</v>
      </c>
      <c r="AJ19" s="864"/>
      <c r="AK19" s="865" t="s">
        <v>434</v>
      </c>
      <c r="AL19" s="242" t="s">
        <v>435</v>
      </c>
      <c r="AM19" s="62"/>
    </row>
    <row r="20" spans="2:39" ht="23.25" x14ac:dyDescent="0.25">
      <c r="B20" s="234">
        <v>17</v>
      </c>
      <c r="C20" s="235" t="s">
        <v>436</v>
      </c>
      <c r="D20" s="236" t="s">
        <v>317</v>
      </c>
      <c r="E20" s="503" t="s">
        <v>317</v>
      </c>
      <c r="F20" s="503" t="s">
        <v>317</v>
      </c>
      <c r="G20" s="52" t="s">
        <v>317</v>
      </c>
      <c r="H20" s="839" t="s">
        <v>317</v>
      </c>
      <c r="I20" s="839" t="s">
        <v>317</v>
      </c>
      <c r="J20" s="759" t="s">
        <v>317</v>
      </c>
      <c r="K20" s="839" t="s">
        <v>317</v>
      </c>
      <c r="L20" s="839" t="s">
        <v>317</v>
      </c>
      <c r="M20" s="840" t="s">
        <v>317</v>
      </c>
      <c r="N20" s="62" t="s">
        <v>317</v>
      </c>
      <c r="O20" s="758" t="s">
        <v>317</v>
      </c>
      <c r="P20" s="846" t="s">
        <v>437</v>
      </c>
      <c r="Q20" s="839" t="s">
        <v>317</v>
      </c>
      <c r="R20" s="839" t="s">
        <v>317</v>
      </c>
      <c r="S20" s="839" t="s">
        <v>317</v>
      </c>
      <c r="T20" s="242" t="s">
        <v>382</v>
      </c>
      <c r="U20" s="839" t="s">
        <v>317</v>
      </c>
      <c r="V20" s="839" t="s">
        <v>317</v>
      </c>
      <c r="W20" s="503" t="s">
        <v>317</v>
      </c>
      <c r="X20" s="839" t="s">
        <v>317</v>
      </c>
      <c r="Y20" s="839" t="s">
        <v>317</v>
      </c>
      <c r="Z20" s="839" t="s">
        <v>317</v>
      </c>
      <c r="AA20" s="843" t="s">
        <v>317</v>
      </c>
      <c r="AB20" s="848" t="s">
        <v>317</v>
      </c>
      <c r="AC20" s="503" t="s">
        <v>317</v>
      </c>
      <c r="AD20" s="849" t="s">
        <v>317</v>
      </c>
      <c r="AE20" s="503" t="s">
        <v>317</v>
      </c>
      <c r="AF20" s="845" t="s">
        <v>317</v>
      </c>
      <c r="AG20" s="839" t="s">
        <v>187</v>
      </c>
      <c r="AH20" s="839" t="s">
        <v>317</v>
      </c>
      <c r="AI20" s="242" t="s">
        <v>317</v>
      </c>
      <c r="AJ20" s="839" t="s">
        <v>317</v>
      </c>
      <c r="AK20" s="849" t="s">
        <v>317</v>
      </c>
      <c r="AL20" s="242" t="s">
        <v>317</v>
      </c>
      <c r="AM20" s="62"/>
    </row>
    <row r="21" spans="2:39" ht="124.5" x14ac:dyDescent="0.25">
      <c r="B21" s="234">
        <v>18</v>
      </c>
      <c r="C21" s="235" t="s">
        <v>438</v>
      </c>
      <c r="D21" s="236" t="s">
        <v>317</v>
      </c>
      <c r="E21" s="503" t="s">
        <v>11</v>
      </c>
      <c r="F21" s="503" t="s">
        <v>11</v>
      </c>
      <c r="G21" s="846" t="s">
        <v>439</v>
      </c>
      <c r="H21" s="839" t="s">
        <v>187</v>
      </c>
      <c r="I21" s="851" t="s">
        <v>440</v>
      </c>
      <c r="J21" s="503" t="s">
        <v>11</v>
      </c>
      <c r="K21" s="866" t="s">
        <v>441</v>
      </c>
      <c r="L21" s="850" t="s">
        <v>442</v>
      </c>
      <c r="M21" s="840" t="s">
        <v>187</v>
      </c>
      <c r="N21" s="62" t="s">
        <v>317</v>
      </c>
      <c r="O21" s="867" t="s">
        <v>443</v>
      </c>
      <c r="P21" s="242" t="s">
        <v>444</v>
      </c>
      <c r="Q21" s="839" t="s">
        <v>187</v>
      </c>
      <c r="R21" s="850" t="s">
        <v>387</v>
      </c>
      <c r="S21" s="850" t="s">
        <v>445</v>
      </c>
      <c r="T21" s="242" t="s">
        <v>382</v>
      </c>
      <c r="U21" s="839" t="s">
        <v>317</v>
      </c>
      <c r="V21" s="853" t="s">
        <v>404</v>
      </c>
      <c r="W21" s="486" t="s">
        <v>446</v>
      </c>
      <c r="X21" s="850" t="s">
        <v>447</v>
      </c>
      <c r="Y21" s="839" t="s">
        <v>317</v>
      </c>
      <c r="Z21" s="851" t="s">
        <v>447</v>
      </c>
      <c r="AA21" s="847" t="s">
        <v>317</v>
      </c>
      <c r="AB21" s="848" t="s">
        <v>317</v>
      </c>
      <c r="AC21" s="503" t="s">
        <v>317</v>
      </c>
      <c r="AD21" s="849" t="s">
        <v>317</v>
      </c>
      <c r="AE21" s="503" t="s">
        <v>448</v>
      </c>
      <c r="AF21" s="849" t="s">
        <v>409</v>
      </c>
      <c r="AG21" s="839" t="s">
        <v>187</v>
      </c>
      <c r="AH21" s="839" t="s">
        <v>187</v>
      </c>
      <c r="AI21" s="242" t="s">
        <v>449</v>
      </c>
      <c r="AJ21" s="839" t="s">
        <v>187</v>
      </c>
      <c r="AK21" s="242" t="s">
        <v>449</v>
      </c>
      <c r="AL21" s="242" t="s">
        <v>450</v>
      </c>
      <c r="AM21" s="62"/>
    </row>
    <row r="22" spans="2:39" ht="15.75" x14ac:dyDescent="0.25">
      <c r="B22" s="234">
        <v>19</v>
      </c>
      <c r="C22" s="235" t="s">
        <v>451</v>
      </c>
      <c r="D22" s="236" t="s">
        <v>317</v>
      </c>
      <c r="E22" s="503" t="s">
        <v>317</v>
      </c>
      <c r="F22" s="503" t="s">
        <v>317</v>
      </c>
      <c r="G22" s="839" t="s">
        <v>317</v>
      </c>
      <c r="H22" s="839" t="s">
        <v>317</v>
      </c>
      <c r="I22" s="839" t="s">
        <v>317</v>
      </c>
      <c r="J22" s="759" t="s">
        <v>317</v>
      </c>
      <c r="K22" s="839" t="s">
        <v>317</v>
      </c>
      <c r="L22" s="839" t="s">
        <v>317</v>
      </c>
      <c r="M22" s="840" t="s">
        <v>317</v>
      </c>
      <c r="N22" s="62" t="s">
        <v>317</v>
      </c>
      <c r="O22" s="758" t="s">
        <v>317</v>
      </c>
      <c r="P22" s="846" t="s">
        <v>437</v>
      </c>
      <c r="Q22" s="839" t="s">
        <v>317</v>
      </c>
      <c r="R22" s="839" t="s">
        <v>317</v>
      </c>
      <c r="S22" s="839" t="s">
        <v>317</v>
      </c>
      <c r="T22" s="839" t="s">
        <v>317</v>
      </c>
      <c r="U22" s="839" t="s">
        <v>317</v>
      </c>
      <c r="V22" s="839" t="s">
        <v>317</v>
      </c>
      <c r="W22" s="503" t="s">
        <v>317</v>
      </c>
      <c r="X22" s="839" t="s">
        <v>317</v>
      </c>
      <c r="Y22" s="839" t="s">
        <v>317</v>
      </c>
      <c r="Z22" s="839" t="s">
        <v>317</v>
      </c>
      <c r="AA22" s="847" t="s">
        <v>317</v>
      </c>
      <c r="AB22" s="848" t="s">
        <v>317</v>
      </c>
      <c r="AC22" s="503" t="s">
        <v>317</v>
      </c>
      <c r="AD22" s="849" t="s">
        <v>317</v>
      </c>
      <c r="AE22" s="503" t="s">
        <v>317</v>
      </c>
      <c r="AF22" s="849" t="s">
        <v>317</v>
      </c>
      <c r="AG22" s="839" t="s">
        <v>187</v>
      </c>
      <c r="AH22" s="839" t="s">
        <v>317</v>
      </c>
      <c r="AI22" s="242" t="s">
        <v>317</v>
      </c>
      <c r="AJ22" s="839" t="s">
        <v>317</v>
      </c>
      <c r="AK22" s="849" t="s">
        <v>383</v>
      </c>
      <c r="AL22" s="242" t="s">
        <v>317</v>
      </c>
      <c r="AM22" s="62"/>
    </row>
    <row r="23" spans="2:39" ht="15.75" x14ac:dyDescent="0.25">
      <c r="B23" s="234">
        <v>20</v>
      </c>
      <c r="C23" s="235" t="s">
        <v>452</v>
      </c>
      <c r="D23" s="236" t="s">
        <v>317</v>
      </c>
      <c r="E23" s="503" t="s">
        <v>317</v>
      </c>
      <c r="F23" s="503" t="s">
        <v>317</v>
      </c>
      <c r="G23" s="52" t="s">
        <v>317</v>
      </c>
      <c r="H23" s="839" t="s">
        <v>317</v>
      </c>
      <c r="I23" s="839" t="s">
        <v>317</v>
      </c>
      <c r="J23" s="759" t="s">
        <v>317</v>
      </c>
      <c r="K23" s="839" t="s">
        <v>317</v>
      </c>
      <c r="L23" s="839" t="s">
        <v>317</v>
      </c>
      <c r="M23" s="840" t="s">
        <v>317</v>
      </c>
      <c r="N23" s="62" t="s">
        <v>317</v>
      </c>
      <c r="O23" s="758" t="s">
        <v>317</v>
      </c>
      <c r="P23" s="846" t="s">
        <v>437</v>
      </c>
      <c r="Q23" s="839" t="s">
        <v>317</v>
      </c>
      <c r="R23" s="839" t="s">
        <v>317</v>
      </c>
      <c r="S23" s="839" t="s">
        <v>317</v>
      </c>
      <c r="T23" s="839" t="s">
        <v>317</v>
      </c>
      <c r="U23" s="839" t="s">
        <v>317</v>
      </c>
      <c r="V23" s="839" t="s">
        <v>317</v>
      </c>
      <c r="W23" s="503" t="s">
        <v>317</v>
      </c>
      <c r="X23" s="839" t="s">
        <v>317</v>
      </c>
      <c r="Y23" s="839" t="s">
        <v>317</v>
      </c>
      <c r="Z23" s="839" t="s">
        <v>317</v>
      </c>
      <c r="AA23" s="847" t="s">
        <v>317</v>
      </c>
      <c r="AB23" s="848" t="s">
        <v>317</v>
      </c>
      <c r="AC23" s="503" t="s">
        <v>317</v>
      </c>
      <c r="AD23" s="849" t="s">
        <v>317</v>
      </c>
      <c r="AE23" s="503" t="s">
        <v>317</v>
      </c>
      <c r="AF23" s="845" t="s">
        <v>383</v>
      </c>
      <c r="AG23" s="839" t="s">
        <v>187</v>
      </c>
      <c r="AH23" s="839" t="s">
        <v>317</v>
      </c>
      <c r="AI23" s="242" t="s">
        <v>317</v>
      </c>
      <c r="AJ23" s="839" t="s">
        <v>317</v>
      </c>
      <c r="AK23" s="849" t="s">
        <v>383</v>
      </c>
      <c r="AL23" s="242" t="s">
        <v>317</v>
      </c>
      <c r="AM23" s="62"/>
    </row>
    <row r="24" spans="2:39" ht="15.75" x14ac:dyDescent="0.25">
      <c r="B24" s="234">
        <v>21</v>
      </c>
      <c r="C24" s="235" t="s">
        <v>453</v>
      </c>
      <c r="D24" s="236" t="s">
        <v>317</v>
      </c>
      <c r="E24" s="503" t="s">
        <v>317</v>
      </c>
      <c r="F24" s="503" t="s">
        <v>317</v>
      </c>
      <c r="G24" s="839" t="s">
        <v>317</v>
      </c>
      <c r="H24" s="839" t="s">
        <v>317</v>
      </c>
      <c r="I24" s="839" t="s">
        <v>317</v>
      </c>
      <c r="J24" s="759" t="s">
        <v>317</v>
      </c>
      <c r="K24" s="839" t="s">
        <v>317</v>
      </c>
      <c r="L24" s="839" t="s">
        <v>317</v>
      </c>
      <c r="M24" s="840" t="s">
        <v>317</v>
      </c>
      <c r="N24" s="62" t="s">
        <v>317</v>
      </c>
      <c r="O24" s="758" t="s">
        <v>317</v>
      </c>
      <c r="P24" s="846" t="s">
        <v>437</v>
      </c>
      <c r="Q24" s="839" t="s">
        <v>317</v>
      </c>
      <c r="R24" s="839" t="s">
        <v>317</v>
      </c>
      <c r="S24" s="839" t="s">
        <v>317</v>
      </c>
      <c r="T24" s="839" t="s">
        <v>317</v>
      </c>
      <c r="U24" s="839" t="s">
        <v>317</v>
      </c>
      <c r="V24" s="839" t="s">
        <v>317</v>
      </c>
      <c r="W24" s="503" t="s">
        <v>317</v>
      </c>
      <c r="X24" s="839" t="s">
        <v>317</v>
      </c>
      <c r="Y24" s="839" t="s">
        <v>317</v>
      </c>
      <c r="Z24" s="839" t="s">
        <v>317</v>
      </c>
      <c r="AA24" s="847" t="s">
        <v>317</v>
      </c>
      <c r="AB24" s="848" t="s">
        <v>317</v>
      </c>
      <c r="AC24" s="503" t="s">
        <v>317</v>
      </c>
      <c r="AD24" s="849" t="s">
        <v>317</v>
      </c>
      <c r="AE24" s="503" t="s">
        <v>317</v>
      </c>
      <c r="AF24" s="845" t="s">
        <v>383</v>
      </c>
      <c r="AG24" s="839" t="s">
        <v>187</v>
      </c>
      <c r="AH24" s="839" t="s">
        <v>317</v>
      </c>
      <c r="AI24" s="242" t="s">
        <v>317</v>
      </c>
      <c r="AJ24" s="839" t="s">
        <v>317</v>
      </c>
      <c r="AK24" s="849" t="s">
        <v>383</v>
      </c>
      <c r="AL24" s="242" t="s">
        <v>317</v>
      </c>
      <c r="AM24" s="62"/>
    </row>
    <row r="25" spans="2:39" ht="72" customHeight="1" x14ac:dyDescent="0.25">
      <c r="B25" s="234">
        <v>22</v>
      </c>
      <c r="C25" s="235" t="s">
        <v>454</v>
      </c>
      <c r="D25" s="236" t="s">
        <v>317</v>
      </c>
      <c r="E25" s="503" t="s">
        <v>317</v>
      </c>
      <c r="F25" s="503" t="s">
        <v>317</v>
      </c>
      <c r="G25" s="846" t="s">
        <v>455</v>
      </c>
      <c r="H25" s="839" t="s">
        <v>317</v>
      </c>
      <c r="I25" s="839" t="s">
        <v>317</v>
      </c>
      <c r="J25" s="759" t="s">
        <v>317</v>
      </c>
      <c r="K25" s="839" t="s">
        <v>317</v>
      </c>
      <c r="L25" s="839" t="s">
        <v>317</v>
      </c>
      <c r="M25" s="840" t="s">
        <v>317</v>
      </c>
      <c r="N25" s="62" t="s">
        <v>317</v>
      </c>
      <c r="O25" s="867" t="s">
        <v>456</v>
      </c>
      <c r="P25" s="846" t="s">
        <v>437</v>
      </c>
      <c r="Q25" s="839" t="s">
        <v>317</v>
      </c>
      <c r="R25" s="839" t="s">
        <v>457</v>
      </c>
      <c r="S25" s="850" t="s">
        <v>458</v>
      </c>
      <c r="T25" s="839" t="s">
        <v>317</v>
      </c>
      <c r="U25" s="839" t="s">
        <v>317</v>
      </c>
      <c r="V25" s="839" t="s">
        <v>317</v>
      </c>
      <c r="W25" s="486" t="s">
        <v>399</v>
      </c>
      <c r="X25" s="839" t="s">
        <v>317</v>
      </c>
      <c r="Y25" s="839" t="s">
        <v>317</v>
      </c>
      <c r="Z25" s="839" t="s">
        <v>317</v>
      </c>
      <c r="AA25" s="847" t="s">
        <v>317</v>
      </c>
      <c r="AB25" s="848" t="s">
        <v>317</v>
      </c>
      <c r="AC25" s="354" t="s">
        <v>459</v>
      </c>
      <c r="AD25" s="849" t="s">
        <v>317</v>
      </c>
      <c r="AE25" s="503" t="s">
        <v>460</v>
      </c>
      <c r="AF25" s="845" t="s">
        <v>383</v>
      </c>
      <c r="AG25" s="839" t="s">
        <v>187</v>
      </c>
      <c r="AH25" s="839" t="s">
        <v>317</v>
      </c>
      <c r="AI25" s="242" t="s">
        <v>449</v>
      </c>
      <c r="AJ25" s="836" t="s">
        <v>54</v>
      </c>
      <c r="AK25" s="849" t="s">
        <v>317</v>
      </c>
      <c r="AL25" s="242" t="s">
        <v>461</v>
      </c>
      <c r="AM25" s="62"/>
    </row>
    <row r="26" spans="2:39" ht="52.5" customHeight="1" x14ac:dyDescent="0.25">
      <c r="B26" s="234">
        <v>23</v>
      </c>
      <c r="C26" s="235" t="s">
        <v>462</v>
      </c>
      <c r="D26" s="236" t="s">
        <v>317</v>
      </c>
      <c r="E26" s="503" t="s">
        <v>11</v>
      </c>
      <c r="F26" s="503" t="s">
        <v>11</v>
      </c>
      <c r="G26" s="846" t="s">
        <v>463</v>
      </c>
      <c r="H26" s="843" t="s">
        <v>464</v>
      </c>
      <c r="I26" s="851" t="s">
        <v>465</v>
      </c>
      <c r="J26" s="503" t="s">
        <v>11</v>
      </c>
      <c r="K26" s="242" t="s">
        <v>466</v>
      </c>
      <c r="L26" s="850" t="s">
        <v>467</v>
      </c>
      <c r="M26" s="840" t="s">
        <v>187</v>
      </c>
      <c r="N26" s="62" t="s">
        <v>317</v>
      </c>
      <c r="O26" s="867" t="s">
        <v>456</v>
      </c>
      <c r="P26" s="846" t="s">
        <v>437</v>
      </c>
      <c r="Q26" s="839" t="s">
        <v>468</v>
      </c>
      <c r="R26" s="839" t="s">
        <v>469</v>
      </c>
      <c r="S26" s="850" t="s">
        <v>470</v>
      </c>
      <c r="T26" s="839" t="s">
        <v>471</v>
      </c>
      <c r="U26" s="839" t="s">
        <v>317</v>
      </c>
      <c r="V26" s="503" t="s">
        <v>404</v>
      </c>
      <c r="W26" s="486" t="s">
        <v>399</v>
      </c>
      <c r="X26" s="850" t="s">
        <v>472</v>
      </c>
      <c r="Y26" s="242" t="s">
        <v>473</v>
      </c>
      <c r="Z26" s="851" t="s">
        <v>474</v>
      </c>
      <c r="AA26" s="247" t="s">
        <v>475</v>
      </c>
      <c r="AB26" s="242" t="s">
        <v>476</v>
      </c>
      <c r="AC26" s="868" t="s">
        <v>477</v>
      </c>
      <c r="AD26" s="486" t="s">
        <v>478</v>
      </c>
      <c r="AE26" s="503" t="s">
        <v>460</v>
      </c>
      <c r="AF26" s="845" t="s">
        <v>383</v>
      </c>
      <c r="AG26" s="839" t="s">
        <v>187</v>
      </c>
      <c r="AH26" s="839" t="s">
        <v>187</v>
      </c>
      <c r="AI26" s="242" t="s">
        <v>449</v>
      </c>
      <c r="AJ26" s="743" t="s">
        <v>54</v>
      </c>
      <c r="AK26" s="849" t="s">
        <v>383</v>
      </c>
      <c r="AL26" s="242" t="s">
        <v>461</v>
      </c>
      <c r="AM26" s="62"/>
    </row>
    <row r="27" spans="2:39" ht="41.25" customHeight="1" x14ac:dyDescent="0.25">
      <c r="B27" s="234">
        <v>24</v>
      </c>
      <c r="C27" s="235" t="s">
        <v>479</v>
      </c>
      <c r="D27" s="236" t="s">
        <v>317</v>
      </c>
      <c r="E27" s="503" t="s">
        <v>11</v>
      </c>
      <c r="F27" s="503" t="s">
        <v>11</v>
      </c>
      <c r="G27" s="846" t="s">
        <v>463</v>
      </c>
      <c r="H27" s="869" t="s">
        <v>464</v>
      </c>
      <c r="I27" s="851" t="s">
        <v>465</v>
      </c>
      <c r="J27" s="503" t="s">
        <v>11</v>
      </c>
      <c r="K27" s="245" t="s">
        <v>466</v>
      </c>
      <c r="L27" s="850" t="s">
        <v>467</v>
      </c>
      <c r="M27" s="840" t="s">
        <v>187</v>
      </c>
      <c r="N27" s="62" t="s">
        <v>317</v>
      </c>
      <c r="O27" s="867" t="s">
        <v>456</v>
      </c>
      <c r="P27" s="846" t="s">
        <v>11</v>
      </c>
      <c r="Q27" s="839" t="s">
        <v>187</v>
      </c>
      <c r="R27" s="839" t="s">
        <v>469</v>
      </c>
      <c r="S27" s="850" t="s">
        <v>470</v>
      </c>
      <c r="T27" s="839" t="s">
        <v>471</v>
      </c>
      <c r="U27" s="839" t="s">
        <v>317</v>
      </c>
      <c r="V27" s="503" t="s">
        <v>404</v>
      </c>
      <c r="W27" s="486" t="s">
        <v>399</v>
      </c>
      <c r="X27" s="850" t="s">
        <v>480</v>
      </c>
      <c r="Y27" s="242" t="s">
        <v>473</v>
      </c>
      <c r="Z27" s="850" t="s">
        <v>474</v>
      </c>
      <c r="AA27" s="250" t="s">
        <v>475</v>
      </c>
      <c r="AB27" s="242" t="s">
        <v>476</v>
      </c>
      <c r="AC27" s="347" t="s">
        <v>477</v>
      </c>
      <c r="AD27" s="486" t="s">
        <v>478</v>
      </c>
      <c r="AE27" s="503" t="s">
        <v>397</v>
      </c>
      <c r="AF27" s="870" t="s">
        <v>317</v>
      </c>
      <c r="AG27" s="839" t="s">
        <v>187</v>
      </c>
      <c r="AH27" s="839" t="s">
        <v>187</v>
      </c>
      <c r="AI27" s="242" t="s">
        <v>449</v>
      </c>
      <c r="AJ27" s="839" t="s">
        <v>187</v>
      </c>
      <c r="AK27" s="849" t="s">
        <v>383</v>
      </c>
      <c r="AL27" s="242" t="s">
        <v>461</v>
      </c>
      <c r="AM27" s="62"/>
    </row>
    <row r="28" spans="2:39" x14ac:dyDescent="0.25">
      <c r="G28" s="839"/>
      <c r="AF28" s="871"/>
    </row>
    <row r="29" spans="2:39" x14ac:dyDescent="0.25">
      <c r="AF29" s="871"/>
    </row>
  </sheetData>
  <mergeCells count="2">
    <mergeCell ref="B1:AL1"/>
    <mergeCell ref="B3:AK3"/>
  </mergeCells>
  <pageMargins left="0.19685039370078738" right="0.19685039370078738" top="0.19685039370078738" bottom="0.19685039370078738" header="0.3" footer="0.3"/>
  <pageSetup paperSize="9" scale="38" orientation="landscape" useFirstPageNumber="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22</vt:i4>
      </vt:variant>
    </vt:vector>
  </HeadingPairs>
  <TitlesOfParts>
    <vt:vector size="22" baseType="lpstr">
      <vt:lpstr>РЭЦ МЭЦ</vt:lpstr>
      <vt:lpstr>Форма отчета школа СД т.13</vt:lpstr>
      <vt:lpstr>Смертность и т.21</vt:lpstr>
      <vt:lpstr>К1</vt:lpstr>
      <vt:lpstr>К2</vt:lpstr>
      <vt:lpstr>Школа СД</vt:lpstr>
      <vt:lpstr>Стандарт оснащения каб</vt:lpstr>
      <vt:lpstr>таб.1</vt:lpstr>
      <vt:lpstr>таб.2</vt:lpstr>
      <vt:lpstr>Таб.5</vt:lpstr>
      <vt:lpstr>Прочее оборуд.</vt:lpstr>
      <vt:lpstr>Таб.3</vt:lpstr>
      <vt:lpstr>таб.4</vt:lpstr>
      <vt:lpstr>таб.9</vt:lpstr>
      <vt:lpstr>таб.7</vt:lpstr>
      <vt:lpstr>таб.6</vt:lpstr>
      <vt:lpstr>таб.8</vt:lpstr>
      <vt:lpstr>таб.10</vt:lpstr>
      <vt:lpstr>таб.12</vt:lpstr>
      <vt:lpstr>Т.16,17</vt:lpstr>
      <vt:lpstr>т.18 и19</vt:lpstr>
      <vt:lpstr>т.20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Шаимкулова Сановар Турабовна</dc:creator>
  <cp:lastModifiedBy>Шаимкулова Сановар Турабовна</cp:lastModifiedBy>
  <cp:revision>173</cp:revision>
  <cp:lastPrinted>2025-02-06T10:27:52Z</cp:lastPrinted>
  <dcterms:created xsi:type="dcterms:W3CDTF">2006-09-16T00:00:00Z</dcterms:created>
  <dcterms:modified xsi:type="dcterms:W3CDTF">2025-12-09T06:01:38Z</dcterms:modified>
</cp:coreProperties>
</file>